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DieseArbeitsmappe" defaultThemeVersion="124226"/>
  <bookViews>
    <workbookView xWindow="480" yWindow="90" windowWidth="17715" windowHeight="9525" activeTab="3"/>
  </bookViews>
  <sheets>
    <sheet name="Übersicht" sheetId="1" r:id="rId1"/>
    <sheet name="Daten" sheetId="2" r:id="rId2"/>
    <sheet name="Gesamt" sheetId="3" r:id="rId3"/>
    <sheet name="2014" sheetId="12" r:id="rId4"/>
  </sheets>
  <calcPr calcId="145621"/>
</workbook>
</file>

<file path=xl/calcChain.xml><?xml version="1.0" encoding="utf-8"?>
<calcChain xmlns="http://schemas.openxmlformats.org/spreadsheetml/2006/main">
  <c r="K142" i="12" l="1"/>
  <c r="K141" i="12"/>
  <c r="K140" i="12"/>
  <c r="K139" i="12"/>
  <c r="K138" i="12"/>
  <c r="K137" i="12"/>
  <c r="K136" i="12"/>
  <c r="K135" i="12"/>
  <c r="K134" i="12"/>
  <c r="K133" i="12"/>
  <c r="K132" i="12"/>
  <c r="K131" i="12"/>
  <c r="K130" i="12"/>
  <c r="K129" i="12"/>
  <c r="K128" i="12"/>
  <c r="K127" i="12"/>
  <c r="K126" i="12"/>
  <c r="K125" i="12"/>
  <c r="K124" i="12"/>
  <c r="K123" i="12"/>
  <c r="K122" i="12"/>
  <c r="K121" i="12"/>
  <c r="K120" i="12"/>
  <c r="K119" i="12"/>
  <c r="K118" i="12"/>
  <c r="K117" i="12"/>
  <c r="K116" i="12"/>
  <c r="K115" i="12"/>
  <c r="K114" i="12"/>
  <c r="K113" i="12"/>
  <c r="G141" i="12"/>
  <c r="G140" i="12"/>
  <c r="G139" i="12"/>
  <c r="G138" i="12"/>
  <c r="G137" i="12"/>
  <c r="G136" i="12"/>
  <c r="G135" i="12"/>
  <c r="G134" i="12"/>
  <c r="G133" i="12"/>
  <c r="G132" i="12"/>
  <c r="G131" i="12"/>
  <c r="G130" i="12"/>
  <c r="G129" i="12"/>
  <c r="G128" i="12"/>
  <c r="G127" i="12"/>
  <c r="G126" i="12"/>
  <c r="G125" i="12"/>
  <c r="G124" i="12"/>
  <c r="G123" i="12"/>
  <c r="G122" i="12"/>
  <c r="G121" i="12"/>
  <c r="G120" i="12"/>
  <c r="G119" i="12"/>
  <c r="G118" i="12"/>
  <c r="G117" i="12"/>
  <c r="G116" i="12"/>
  <c r="G115" i="12"/>
  <c r="G114" i="12"/>
  <c r="G113" i="12"/>
  <c r="C142" i="12"/>
  <c r="C141" i="12"/>
  <c r="C140" i="12"/>
  <c r="C139" i="12"/>
  <c r="C138" i="12"/>
  <c r="C137" i="12"/>
  <c r="C136" i="12"/>
  <c r="C135" i="12"/>
  <c r="C134" i="12"/>
  <c r="C133" i="12"/>
  <c r="C132" i="12"/>
  <c r="C131" i="12"/>
  <c r="C130" i="12"/>
  <c r="C129" i="12"/>
  <c r="C128" i="12"/>
  <c r="C127" i="12"/>
  <c r="C126" i="12"/>
  <c r="C125" i="12"/>
  <c r="C124" i="12"/>
  <c r="C123" i="12"/>
  <c r="C122" i="12"/>
  <c r="C121" i="12"/>
  <c r="C120" i="12"/>
  <c r="C119" i="12"/>
  <c r="C118" i="12"/>
  <c r="C117" i="12"/>
  <c r="C116" i="12"/>
  <c r="C115" i="12"/>
  <c r="C114" i="12"/>
  <c r="C113" i="12"/>
  <c r="C112" i="12"/>
  <c r="K105" i="12"/>
  <c r="K104" i="12"/>
  <c r="K103" i="12"/>
  <c r="K102" i="12"/>
  <c r="K101" i="12"/>
  <c r="K100" i="12"/>
  <c r="K99" i="12"/>
  <c r="K98" i="12"/>
  <c r="K97" i="12"/>
  <c r="K96" i="12"/>
  <c r="K95" i="12"/>
  <c r="K94" i="12"/>
  <c r="K93" i="12"/>
  <c r="K92" i="12"/>
  <c r="K91" i="12"/>
  <c r="K90" i="12"/>
  <c r="K89" i="12"/>
  <c r="K88" i="12"/>
  <c r="K87" i="12"/>
  <c r="K86" i="12"/>
  <c r="K85" i="12"/>
  <c r="K84" i="12"/>
  <c r="K83" i="12"/>
  <c r="K82" i="12"/>
  <c r="K81" i="12"/>
  <c r="K80" i="12"/>
  <c r="K79" i="12"/>
  <c r="K78" i="12"/>
  <c r="K77" i="12"/>
  <c r="K76" i="12"/>
  <c r="G106" i="12"/>
  <c r="G105" i="12"/>
  <c r="G104" i="12"/>
  <c r="G103" i="12"/>
  <c r="G102" i="12"/>
  <c r="G101" i="12"/>
  <c r="G100" i="12"/>
  <c r="G99" i="12"/>
  <c r="G98" i="12"/>
  <c r="G97" i="12"/>
  <c r="G96" i="12"/>
  <c r="G95" i="12"/>
  <c r="G94" i="12"/>
  <c r="G93" i="12"/>
  <c r="G92" i="12"/>
  <c r="G91" i="12"/>
  <c r="G90" i="12"/>
  <c r="G89" i="12"/>
  <c r="G88" i="12"/>
  <c r="G87" i="12"/>
  <c r="G86" i="12"/>
  <c r="G85" i="12"/>
  <c r="G84" i="12"/>
  <c r="G83" i="12"/>
  <c r="G82" i="12"/>
  <c r="G81" i="12"/>
  <c r="G80" i="12"/>
  <c r="G79" i="12"/>
  <c r="G78" i="12"/>
  <c r="G77" i="12"/>
  <c r="G76" i="12"/>
  <c r="C106" i="12"/>
  <c r="C105" i="12"/>
  <c r="C104" i="12"/>
  <c r="C103" i="12"/>
  <c r="C102" i="12"/>
  <c r="C101" i="12"/>
  <c r="C100" i="12"/>
  <c r="C99" i="12"/>
  <c r="C98" i="12"/>
  <c r="C97" i="12"/>
  <c r="C96" i="12"/>
  <c r="C95" i="12"/>
  <c r="C94" i="12"/>
  <c r="C93" i="12"/>
  <c r="C92" i="12"/>
  <c r="C91" i="12"/>
  <c r="C90" i="12"/>
  <c r="C89" i="12"/>
  <c r="C88" i="12"/>
  <c r="C87" i="12"/>
  <c r="C86" i="12"/>
  <c r="C85" i="12"/>
  <c r="C84" i="12"/>
  <c r="C83" i="12"/>
  <c r="C82" i="12"/>
  <c r="C81" i="12"/>
  <c r="C80" i="12"/>
  <c r="C79" i="12"/>
  <c r="C78" i="12"/>
  <c r="C77" i="12"/>
  <c r="C76" i="12"/>
  <c r="K69" i="12"/>
  <c r="K68" i="12"/>
  <c r="K67" i="12"/>
  <c r="K66" i="12"/>
  <c r="K65" i="12"/>
  <c r="K64" i="12"/>
  <c r="K63" i="12"/>
  <c r="K62" i="12"/>
  <c r="K61" i="12"/>
  <c r="K60" i="12"/>
  <c r="K59" i="12"/>
  <c r="K58" i="12"/>
  <c r="K57" i="12"/>
  <c r="K56" i="12"/>
  <c r="K55" i="12"/>
  <c r="K54" i="12"/>
  <c r="K53" i="12"/>
  <c r="K52" i="12"/>
  <c r="K51" i="12"/>
  <c r="K50" i="12"/>
  <c r="K49" i="12"/>
  <c r="K48" i="12"/>
  <c r="K47" i="12"/>
  <c r="K46" i="12"/>
  <c r="K45" i="12"/>
  <c r="K44" i="12"/>
  <c r="K43" i="12"/>
  <c r="K42" i="12"/>
  <c r="K41" i="12"/>
  <c r="K40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C69" i="12"/>
  <c r="C68" i="12"/>
  <c r="C67" i="12"/>
  <c r="C66" i="12"/>
  <c r="C65" i="12"/>
  <c r="C64" i="12"/>
  <c r="C63" i="12"/>
  <c r="C62" i="12"/>
  <c r="C61" i="12"/>
  <c r="C60" i="12"/>
  <c r="C59" i="12"/>
  <c r="C58" i="12"/>
  <c r="C57" i="12"/>
  <c r="C56" i="12"/>
  <c r="C55" i="12"/>
  <c r="C54" i="12"/>
  <c r="C53" i="12"/>
  <c r="C5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K5" i="12"/>
  <c r="K4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4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F3" i="12"/>
  <c r="J3" i="12" s="1"/>
  <c r="B39" i="12" s="1"/>
  <c r="F39" i="12" s="1"/>
  <c r="J39" i="12" s="1"/>
  <c r="B75" i="12" s="1"/>
  <c r="F75" i="12" s="1"/>
  <c r="J75" i="12" s="1"/>
  <c r="B111" i="12" s="1"/>
  <c r="F111" i="12" s="1"/>
  <c r="J111" i="12" s="1"/>
  <c r="K112" i="12" s="1"/>
  <c r="G112" i="12" l="1"/>
  <c r="G14" i="3"/>
  <c r="B3" i="12" l="1"/>
  <c r="I112" i="12" l="1"/>
  <c r="E112" i="12"/>
  <c r="A112" i="12"/>
  <c r="I76" i="12"/>
  <c r="E76" i="12"/>
  <c r="A76" i="12"/>
  <c r="I40" i="12"/>
  <c r="E40" i="12"/>
  <c r="A40" i="12"/>
  <c r="I4" i="12"/>
  <c r="E4" i="12"/>
  <c r="A4" i="12"/>
  <c r="C31" i="3" l="1"/>
  <c r="G82" i="3"/>
  <c r="C82" i="3"/>
  <c r="O65" i="3"/>
  <c r="K65" i="3"/>
  <c r="G65" i="3"/>
  <c r="C65" i="3"/>
  <c r="O48" i="3"/>
  <c r="K48" i="3"/>
  <c r="G48" i="3"/>
  <c r="C48" i="3"/>
  <c r="O31" i="3"/>
  <c r="K31" i="3"/>
  <c r="G31" i="3"/>
  <c r="O14" i="3"/>
  <c r="K14" i="3" l="1"/>
  <c r="J14" i="3"/>
  <c r="G142" i="12"/>
  <c r="K106" i="12"/>
  <c r="K70" i="12"/>
  <c r="C70" i="12"/>
  <c r="G33" i="12"/>
  <c r="C35" i="12"/>
  <c r="C2" i="3" s="1"/>
  <c r="F83" i="3"/>
  <c r="B83" i="3"/>
  <c r="F82" i="3"/>
  <c r="B82" i="3"/>
  <c r="N66" i="3"/>
  <c r="J66" i="3"/>
  <c r="F66" i="3"/>
  <c r="B66" i="3"/>
  <c r="N65" i="3"/>
  <c r="J65" i="3"/>
  <c r="F65" i="3"/>
  <c r="B65" i="3"/>
  <c r="N49" i="3"/>
  <c r="J49" i="3"/>
  <c r="F49" i="3"/>
  <c r="B49" i="3"/>
  <c r="N48" i="3"/>
  <c r="J48" i="3"/>
  <c r="F48" i="3"/>
  <c r="B48" i="3"/>
  <c r="N32" i="3"/>
  <c r="J32" i="3"/>
  <c r="F32" i="3"/>
  <c r="B32" i="3"/>
  <c r="N31" i="3"/>
  <c r="J31" i="3"/>
  <c r="F31" i="3"/>
  <c r="B31" i="3"/>
  <c r="N15" i="3"/>
  <c r="J15" i="3"/>
  <c r="N14" i="3"/>
  <c r="O32" i="2"/>
  <c r="B32" i="2"/>
  <c r="O31" i="2"/>
  <c r="G31" i="1" s="1"/>
  <c r="B31" i="2"/>
  <c r="O30" i="2"/>
  <c r="B30" i="2"/>
  <c r="O29" i="2"/>
  <c r="G29" i="1" s="1"/>
  <c r="B29" i="2"/>
  <c r="O28" i="2"/>
  <c r="B28" i="2"/>
  <c r="O27" i="2"/>
  <c r="B27" i="2"/>
  <c r="O26" i="2"/>
  <c r="G26" i="1" s="1"/>
  <c r="B26" i="2"/>
  <c r="O25" i="2"/>
  <c r="G25" i="1" s="1"/>
  <c r="B25" i="2"/>
  <c r="O24" i="2"/>
  <c r="G24" i="1" s="1"/>
  <c r="B24" i="2"/>
  <c r="O23" i="2"/>
  <c r="G23" i="1" s="1"/>
  <c r="B23" i="2"/>
  <c r="O22" i="2"/>
  <c r="B22" i="2"/>
  <c r="O21" i="2"/>
  <c r="G21" i="1" s="1"/>
  <c r="H21" i="1" s="1"/>
  <c r="J21" i="1" s="1"/>
  <c r="B21" i="2"/>
  <c r="O20" i="2"/>
  <c r="G20" i="1" s="1"/>
  <c r="B20" i="2"/>
  <c r="O19" i="2"/>
  <c r="B19" i="2"/>
  <c r="O18" i="2"/>
  <c r="G18" i="1" s="1"/>
  <c r="B18" i="2"/>
  <c r="O17" i="2"/>
  <c r="G17" i="1" s="1"/>
  <c r="B17" i="2"/>
  <c r="O16" i="2"/>
  <c r="G16" i="1" s="1"/>
  <c r="B16" i="2"/>
  <c r="O15" i="2"/>
  <c r="G15" i="1" s="1"/>
  <c r="B15" i="2"/>
  <c r="O14" i="2"/>
  <c r="G14" i="1" s="1"/>
  <c r="B14" i="2"/>
  <c r="O13" i="2"/>
  <c r="G13" i="1" s="1"/>
  <c r="B13" i="2"/>
  <c r="O12" i="2"/>
  <c r="G12" i="1" s="1"/>
  <c r="B12" i="2"/>
  <c r="O11" i="2"/>
  <c r="B11" i="2"/>
  <c r="O10" i="2"/>
  <c r="G10" i="1" s="1"/>
  <c r="B10" i="2"/>
  <c r="O9" i="2"/>
  <c r="G9" i="1" s="1"/>
  <c r="B9" i="2"/>
  <c r="O8" i="2"/>
  <c r="G8" i="1" s="1"/>
  <c r="B8" i="2"/>
  <c r="O7" i="2"/>
  <c r="G7" i="1" s="1"/>
  <c r="B7" i="2"/>
  <c r="O6" i="2"/>
  <c r="B6" i="2"/>
  <c r="O5" i="2"/>
  <c r="G5" i="1" s="1"/>
  <c r="B5" i="2"/>
  <c r="O4" i="2"/>
  <c r="G4" i="1" s="1"/>
  <c r="B4" i="2"/>
  <c r="O3" i="2"/>
  <c r="G3" i="1" s="1"/>
  <c r="B3" i="2"/>
  <c r="F32" i="1"/>
  <c r="R32" i="2" s="1"/>
  <c r="A32" i="1"/>
  <c r="I31" i="1"/>
  <c r="F31" i="1"/>
  <c r="D31" i="2" s="1"/>
  <c r="A31" i="1"/>
  <c r="I30" i="1"/>
  <c r="G30" i="1"/>
  <c r="F30" i="1"/>
  <c r="M30" i="2" s="1"/>
  <c r="A30" i="1"/>
  <c r="I29" i="1"/>
  <c r="F29" i="1"/>
  <c r="M29" i="2" s="1"/>
  <c r="A29" i="1"/>
  <c r="I28" i="1"/>
  <c r="G28" i="1"/>
  <c r="F28" i="1"/>
  <c r="D28" i="2" s="1"/>
  <c r="A28" i="1"/>
  <c r="I27" i="1"/>
  <c r="G27" i="1"/>
  <c r="F27" i="1"/>
  <c r="K27" i="2" s="1"/>
  <c r="A27" i="1"/>
  <c r="I26" i="1"/>
  <c r="F26" i="1"/>
  <c r="R26" i="2" s="1"/>
  <c r="A26" i="1"/>
  <c r="I25" i="1"/>
  <c r="F25" i="1"/>
  <c r="K25" i="2" s="1"/>
  <c r="A25" i="1"/>
  <c r="I24" i="1"/>
  <c r="F24" i="1"/>
  <c r="A24" i="1"/>
  <c r="I23" i="1"/>
  <c r="F23" i="1"/>
  <c r="M23" i="2" s="1"/>
  <c r="A23" i="1"/>
  <c r="I22" i="1"/>
  <c r="G22" i="1"/>
  <c r="F22" i="1"/>
  <c r="I22" i="2" s="1"/>
  <c r="A22" i="1"/>
  <c r="I21" i="1"/>
  <c r="F21" i="1"/>
  <c r="K21" i="2" s="1"/>
  <c r="A21" i="1"/>
  <c r="I20" i="1"/>
  <c r="F20" i="1"/>
  <c r="I20" i="2" s="1"/>
  <c r="A20" i="1"/>
  <c r="I19" i="1"/>
  <c r="G19" i="1"/>
  <c r="F19" i="1"/>
  <c r="K19" i="2" s="1"/>
  <c r="A19" i="1"/>
  <c r="I18" i="1"/>
  <c r="F18" i="1"/>
  <c r="R18" i="2" s="1"/>
  <c r="A18" i="1"/>
  <c r="I17" i="1"/>
  <c r="F17" i="1"/>
  <c r="K17" i="2" s="1"/>
  <c r="A17" i="1"/>
  <c r="I16" i="1"/>
  <c r="F16" i="1"/>
  <c r="D16" i="2" s="1"/>
  <c r="A16" i="1"/>
  <c r="I15" i="1"/>
  <c r="F15" i="1"/>
  <c r="M15" i="2" s="1"/>
  <c r="A15" i="1"/>
  <c r="I14" i="1"/>
  <c r="F14" i="1"/>
  <c r="I14" i="2" s="1"/>
  <c r="A14" i="1"/>
  <c r="I13" i="1"/>
  <c r="F13" i="1"/>
  <c r="K13" i="2" s="1"/>
  <c r="A13" i="1"/>
  <c r="I12" i="1"/>
  <c r="F12" i="1"/>
  <c r="M12" i="2" s="1"/>
  <c r="A12" i="1"/>
  <c r="I11" i="1"/>
  <c r="G11" i="1"/>
  <c r="F11" i="1"/>
  <c r="A11" i="1"/>
  <c r="I10" i="1"/>
  <c r="F10" i="1"/>
  <c r="R10" i="2" s="1"/>
  <c r="A10" i="1"/>
  <c r="I9" i="1"/>
  <c r="F9" i="1"/>
  <c r="R9" i="2" s="1"/>
  <c r="A9" i="1"/>
  <c r="I8" i="1"/>
  <c r="F8" i="1"/>
  <c r="R8" i="2" s="1"/>
  <c r="A8" i="1"/>
  <c r="I7" i="1"/>
  <c r="F7" i="1"/>
  <c r="M7" i="2" s="1"/>
  <c r="A7" i="1"/>
  <c r="I6" i="1"/>
  <c r="G6" i="1"/>
  <c r="F6" i="1"/>
  <c r="K6" i="2" s="1"/>
  <c r="A6" i="1"/>
  <c r="I5" i="1"/>
  <c r="F5" i="1"/>
  <c r="A5" i="1"/>
  <c r="I4" i="1"/>
  <c r="F4" i="1"/>
  <c r="R4" i="2" s="1"/>
  <c r="A4" i="1"/>
  <c r="I3" i="1"/>
  <c r="F3" i="1"/>
  <c r="R3" i="2" s="1"/>
  <c r="A3" i="1"/>
  <c r="K20" i="2" l="1"/>
  <c r="R12" i="2"/>
  <c r="H30" i="1"/>
  <c r="M17" i="2"/>
  <c r="K12" i="2"/>
  <c r="H12" i="1"/>
  <c r="J12" i="1" s="1"/>
  <c r="K12" i="1" s="1"/>
  <c r="L12" i="1" s="1"/>
  <c r="D3" i="2"/>
  <c r="D4" i="2"/>
  <c r="K14" i="2"/>
  <c r="D12" i="2"/>
  <c r="N12" i="2" s="1"/>
  <c r="H14" i="1"/>
  <c r="J14" i="1" s="1"/>
  <c r="M21" i="2"/>
  <c r="H11" i="1"/>
  <c r="J11" i="1" s="1"/>
  <c r="K11" i="1" s="1"/>
  <c r="L11" i="1" s="1"/>
  <c r="D13" i="2"/>
  <c r="H20" i="1"/>
  <c r="J20" i="1" s="1"/>
  <c r="K20" i="1" s="1"/>
  <c r="L20" i="1" s="1"/>
  <c r="K144" i="12"/>
  <c r="B13" i="3" s="1"/>
  <c r="K18" i="2"/>
  <c r="H13" i="1"/>
  <c r="J13" i="1" s="1"/>
  <c r="K13" i="1" s="1"/>
  <c r="L13" i="1" s="1"/>
  <c r="D29" i="2"/>
  <c r="I4" i="2"/>
  <c r="D26" i="2"/>
  <c r="H29" i="1"/>
  <c r="J29" i="1" s="1"/>
  <c r="J30" i="1"/>
  <c r="K30" i="1" s="1"/>
  <c r="D14" i="2"/>
  <c r="I17" i="2"/>
  <c r="H26" i="1"/>
  <c r="J26" i="1" s="1"/>
  <c r="K26" i="1" s="1"/>
  <c r="L26" i="1" s="1"/>
  <c r="R30" i="2"/>
  <c r="C36" i="12"/>
  <c r="B2" i="3" s="1"/>
  <c r="I5" i="2"/>
  <c r="K5" i="2"/>
  <c r="K14" i="1"/>
  <c r="L14" i="1" s="1"/>
  <c r="H5" i="1"/>
  <c r="J5" i="1" s="1"/>
  <c r="K5" i="1" s="1"/>
  <c r="I25" i="2"/>
  <c r="G72" i="12"/>
  <c r="B6" i="3" s="1"/>
  <c r="D17" i="2"/>
  <c r="M18" i="2"/>
  <c r="D20" i="2"/>
  <c r="M25" i="2"/>
  <c r="D27" i="2"/>
  <c r="H19" i="1"/>
  <c r="J19" i="1" s="1"/>
  <c r="R29" i="2"/>
  <c r="H18" i="1"/>
  <c r="J18" i="1" s="1"/>
  <c r="K18" i="1" s="1"/>
  <c r="L18" i="1" s="1"/>
  <c r="M13" i="2"/>
  <c r="I19" i="2"/>
  <c r="D21" i="2"/>
  <c r="I26" i="2"/>
  <c r="K108" i="12"/>
  <c r="B10" i="3" s="1"/>
  <c r="D19" i="2"/>
  <c r="K36" i="12"/>
  <c r="B4" i="3" s="1"/>
  <c r="C144" i="12"/>
  <c r="B11" i="3" s="1"/>
  <c r="D18" i="2"/>
  <c r="K26" i="2"/>
  <c r="H27" i="1"/>
  <c r="J27" i="1" s="1"/>
  <c r="K27" i="1" s="1"/>
  <c r="L27" i="1" s="1"/>
  <c r="I27" i="2"/>
  <c r="M27" i="2"/>
  <c r="M19" i="2"/>
  <c r="H3" i="1"/>
  <c r="J3" i="1" s="1"/>
  <c r="K3" i="1" s="1"/>
  <c r="G12" i="2"/>
  <c r="I18" i="2"/>
  <c r="D25" i="2"/>
  <c r="M26" i="2"/>
  <c r="K107" i="12"/>
  <c r="C10" i="3" s="1"/>
  <c r="K21" i="1"/>
  <c r="L21" i="1" s="1"/>
  <c r="G107" i="12"/>
  <c r="G108" i="12"/>
  <c r="B9" i="3" s="1"/>
  <c r="K29" i="1"/>
  <c r="L29" i="1" s="1"/>
  <c r="I6" i="2"/>
  <c r="H24" i="1"/>
  <c r="J24" i="1" s="1"/>
  <c r="M24" i="2"/>
  <c r="R24" i="2"/>
  <c r="G24" i="2"/>
  <c r="D30" i="2"/>
  <c r="I30" i="2"/>
  <c r="R6" i="2"/>
  <c r="I24" i="2"/>
  <c r="G30" i="2"/>
  <c r="G71" i="12"/>
  <c r="C6" i="3" s="1"/>
  <c r="M3" i="2"/>
  <c r="N3" i="2" s="1"/>
  <c r="K24" i="2"/>
  <c r="K30" i="2"/>
  <c r="K35" i="12"/>
  <c r="C4" i="3" s="1"/>
  <c r="C143" i="12"/>
  <c r="C11" i="3" s="1"/>
  <c r="M28" i="2"/>
  <c r="R28" i="2"/>
  <c r="G28" i="2"/>
  <c r="G6" i="2"/>
  <c r="R11" i="2"/>
  <c r="D22" i="2"/>
  <c r="K28" i="2"/>
  <c r="H4" i="1"/>
  <c r="J4" i="1" s="1"/>
  <c r="M4" i="2"/>
  <c r="K15" i="2"/>
  <c r="I15" i="2"/>
  <c r="D15" i="2"/>
  <c r="R15" i="2"/>
  <c r="G15" i="2"/>
  <c r="H15" i="1"/>
  <c r="J15" i="1" s="1"/>
  <c r="H22" i="1"/>
  <c r="J22" i="1" s="1"/>
  <c r="H28" i="1"/>
  <c r="J28" i="1" s="1"/>
  <c r="K32" i="2"/>
  <c r="N32" i="2" s="1"/>
  <c r="H32" i="1"/>
  <c r="J32" i="1" s="1"/>
  <c r="K72" i="12"/>
  <c r="B7" i="3" s="1"/>
  <c r="K71" i="12"/>
  <c r="C7" i="3" s="1"/>
  <c r="K23" i="2"/>
  <c r="I23" i="2"/>
  <c r="D23" i="2"/>
  <c r="R23" i="2"/>
  <c r="G23" i="2"/>
  <c r="H23" i="1"/>
  <c r="J23" i="1" s="1"/>
  <c r="M6" i="2"/>
  <c r="D6" i="2"/>
  <c r="H6" i="1"/>
  <c r="H16" i="1"/>
  <c r="J16" i="1" s="1"/>
  <c r="M16" i="2"/>
  <c r="R16" i="2"/>
  <c r="G16" i="2"/>
  <c r="M22" i="2"/>
  <c r="R22" i="2"/>
  <c r="G22" i="2"/>
  <c r="I28" i="2"/>
  <c r="M20" i="2"/>
  <c r="R20" i="2"/>
  <c r="G20" i="2"/>
  <c r="K22" i="2"/>
  <c r="K143" i="12"/>
  <c r="C13" i="3" s="1"/>
  <c r="M11" i="2"/>
  <c r="G11" i="2"/>
  <c r="D11" i="2"/>
  <c r="G144" i="12"/>
  <c r="B12" i="3" s="1"/>
  <c r="G143" i="12"/>
  <c r="C12" i="3" s="1"/>
  <c r="M14" i="2"/>
  <c r="R14" i="2"/>
  <c r="G14" i="2"/>
  <c r="I16" i="2"/>
  <c r="M31" i="2"/>
  <c r="K31" i="2"/>
  <c r="R31" i="2"/>
  <c r="G31" i="2"/>
  <c r="I31" i="2"/>
  <c r="H31" i="1"/>
  <c r="J31" i="1" s="1"/>
  <c r="G4" i="2"/>
  <c r="K16" i="2"/>
  <c r="D24" i="2"/>
  <c r="G35" i="12"/>
  <c r="C3" i="3" s="1"/>
  <c r="G36" i="12"/>
  <c r="M5" i="2"/>
  <c r="G18" i="2"/>
  <c r="G26" i="2"/>
  <c r="D5" i="2"/>
  <c r="G13" i="2"/>
  <c r="R13" i="2"/>
  <c r="G17" i="2"/>
  <c r="R17" i="2"/>
  <c r="G19" i="2"/>
  <c r="R19" i="2"/>
  <c r="G21" i="2"/>
  <c r="R21" i="2"/>
  <c r="G25" i="2"/>
  <c r="R25" i="2"/>
  <c r="G27" i="2"/>
  <c r="R27" i="2"/>
  <c r="I29" i="2"/>
  <c r="G5" i="2"/>
  <c r="R5" i="2"/>
  <c r="I13" i="2"/>
  <c r="I21" i="2"/>
  <c r="K29" i="2"/>
  <c r="H17" i="1"/>
  <c r="J17" i="1" s="1"/>
  <c r="H25" i="1"/>
  <c r="J25" i="1" s="1"/>
  <c r="H10" i="1"/>
  <c r="J10" i="1" s="1"/>
  <c r="K10" i="1" s="1"/>
  <c r="L10" i="1" s="1"/>
  <c r="K9" i="2"/>
  <c r="C107" i="12"/>
  <c r="C108" i="12"/>
  <c r="B8" i="3" s="1"/>
  <c r="I10" i="2"/>
  <c r="H9" i="1"/>
  <c r="J9" i="1" s="1"/>
  <c r="K9" i="1" s="1"/>
  <c r="L9" i="1" s="1"/>
  <c r="I9" i="2"/>
  <c r="H7" i="1"/>
  <c r="J7" i="1" s="1"/>
  <c r="K7" i="1" s="1"/>
  <c r="L7" i="1" s="1"/>
  <c r="C72" i="12"/>
  <c r="B5" i="3" s="1"/>
  <c r="C71" i="12"/>
  <c r="C5" i="3" s="1"/>
  <c r="D7" i="2"/>
  <c r="G7" i="2"/>
  <c r="R7" i="2"/>
  <c r="I7" i="2"/>
  <c r="K7" i="2"/>
  <c r="M9" i="2"/>
  <c r="K10" i="2"/>
  <c r="M10" i="2"/>
  <c r="D9" i="2"/>
  <c r="G9" i="2"/>
  <c r="I11" i="2"/>
  <c r="K11" i="2"/>
  <c r="D10" i="2"/>
  <c r="G10" i="2"/>
  <c r="I8" i="2"/>
  <c r="H8" i="1"/>
  <c r="J8" i="1" s="1"/>
  <c r="K8" i="1" s="1"/>
  <c r="K8" i="2"/>
  <c r="M8" i="2"/>
  <c r="D8" i="2"/>
  <c r="G8" i="2"/>
  <c r="B3" i="3" l="1"/>
  <c r="A145" i="12"/>
  <c r="N14" i="2"/>
  <c r="P14" i="2" s="1"/>
  <c r="Q14" i="2" s="1"/>
  <c r="N4" i="2"/>
  <c r="P4" i="2" s="1"/>
  <c r="Q4" i="2" s="1"/>
  <c r="N26" i="2"/>
  <c r="P26" i="2" s="1"/>
  <c r="Q26" i="2" s="1"/>
  <c r="L3" i="1"/>
  <c r="N21" i="2"/>
  <c r="P21" i="2" s="1"/>
  <c r="Q21" i="2" s="1"/>
  <c r="N23" i="2"/>
  <c r="P23" i="2" s="1"/>
  <c r="Q23" i="2" s="1"/>
  <c r="N28" i="2"/>
  <c r="L30" i="1"/>
  <c r="L5" i="1"/>
  <c r="N31" i="2"/>
  <c r="N25" i="2"/>
  <c r="P25" i="2" s="1"/>
  <c r="Q25" i="2" s="1"/>
  <c r="N19" i="2"/>
  <c r="N24" i="2"/>
  <c r="P24" i="2" s="1"/>
  <c r="Q24" i="2" s="1"/>
  <c r="K19" i="1"/>
  <c r="L19" i="1" s="1"/>
  <c r="N20" i="2"/>
  <c r="P20" i="2" s="1"/>
  <c r="Q20" i="2" s="1"/>
  <c r="N13" i="2"/>
  <c r="P13" i="2" s="1"/>
  <c r="Q13" i="2" s="1"/>
  <c r="N11" i="2"/>
  <c r="P11" i="2" s="1"/>
  <c r="Q11" i="2" s="1"/>
  <c r="J6" i="1"/>
  <c r="K6" i="1" s="1"/>
  <c r="L6" i="1" s="1"/>
  <c r="N18" i="2"/>
  <c r="P18" i="2" s="1"/>
  <c r="Q18" i="2" s="1"/>
  <c r="N6" i="2"/>
  <c r="P6" i="2" s="1"/>
  <c r="Q6" i="2" s="1"/>
  <c r="B15" i="3"/>
  <c r="N30" i="2"/>
  <c r="P30" i="2" s="1"/>
  <c r="Q30" i="2" s="1"/>
  <c r="N27" i="2"/>
  <c r="P27" i="2" s="1"/>
  <c r="Q27" i="2" s="1"/>
  <c r="N17" i="2"/>
  <c r="P17" i="2" s="1"/>
  <c r="Q17" i="2" s="1"/>
  <c r="B14" i="3"/>
  <c r="N16" i="2"/>
  <c r="P16" i="2" s="1"/>
  <c r="Q16" i="2" s="1"/>
  <c r="P19" i="2"/>
  <c r="Q19" i="2" s="1"/>
  <c r="P31" i="2"/>
  <c r="Q31" i="2" s="1"/>
  <c r="S32" i="2" s="1"/>
  <c r="K28" i="1"/>
  <c r="L28" i="1" s="1"/>
  <c r="K22" i="1"/>
  <c r="L22" i="1" s="1"/>
  <c r="K4" i="1"/>
  <c r="L4" i="1" s="1"/>
  <c r="N5" i="2"/>
  <c r="K15" i="1"/>
  <c r="L15" i="1" s="1"/>
  <c r="C9" i="3"/>
  <c r="C8" i="3"/>
  <c r="K31" i="1"/>
  <c r="L31" i="1" s="1"/>
  <c r="P3" i="2"/>
  <c r="Q3" i="2" s="1"/>
  <c r="P12" i="2"/>
  <c r="Q12" i="2" s="1"/>
  <c r="P28" i="2"/>
  <c r="Q28" i="2" s="1"/>
  <c r="N22" i="2"/>
  <c r="N29" i="2"/>
  <c r="K23" i="1"/>
  <c r="L23" i="1" s="1"/>
  <c r="N15" i="2"/>
  <c r="K17" i="1"/>
  <c r="L17" i="1" s="1"/>
  <c r="K16" i="1"/>
  <c r="L16" i="1" s="1"/>
  <c r="K24" i="1"/>
  <c r="L24" i="1" s="1"/>
  <c r="K25" i="1"/>
  <c r="L25" i="1" s="1"/>
  <c r="K32" i="1"/>
  <c r="L32" i="1" s="1"/>
  <c r="N7" i="2"/>
  <c r="P7" i="2" s="1"/>
  <c r="Q7" i="2" s="1"/>
  <c r="F15" i="3"/>
  <c r="L8" i="1"/>
  <c r="N9" i="2"/>
  <c r="N10" i="2"/>
  <c r="N8" i="2"/>
  <c r="C14" i="3" l="1"/>
  <c r="S4" i="2"/>
  <c r="S20" i="2"/>
  <c r="S13" i="2"/>
  <c r="S26" i="2"/>
  <c r="S19" i="2"/>
  <c r="S18" i="2"/>
  <c r="S28" i="2"/>
  <c r="S7" i="2"/>
  <c r="S12" i="2"/>
  <c r="P29" i="2"/>
  <c r="Q29" i="2"/>
  <c r="S30" i="2" s="1"/>
  <c r="S24" i="2"/>
  <c r="S31" i="2"/>
  <c r="S14" i="2"/>
  <c r="P22" i="2"/>
  <c r="Q22" i="2" s="1"/>
  <c r="S23" i="2" s="1"/>
  <c r="S27" i="2"/>
  <c r="S21" i="2"/>
  <c r="S25" i="2"/>
  <c r="S17" i="2"/>
  <c r="P15" i="2"/>
  <c r="Q15" i="2" s="1"/>
  <c r="S16" i="2" s="1"/>
  <c r="P5" i="2"/>
  <c r="Q5" i="2" s="1"/>
  <c r="F14" i="3"/>
  <c r="P9" i="2"/>
  <c r="Q9" i="2" s="1"/>
  <c r="P10" i="2"/>
  <c r="Q10" i="2" s="1"/>
  <c r="P8" i="2"/>
  <c r="Q8" i="2" s="1"/>
  <c r="S22" i="2" l="1"/>
  <c r="S6" i="2"/>
  <c r="S5" i="2"/>
  <c r="S29" i="2"/>
  <c r="S15" i="2"/>
  <c r="S11" i="2"/>
  <c r="S10" i="2"/>
  <c r="S9" i="2"/>
  <c r="S8" i="2"/>
</calcChain>
</file>

<file path=xl/comments1.xml><?xml version="1.0" encoding="utf-8"?>
<comments xmlns="http://schemas.openxmlformats.org/spreadsheetml/2006/main">
  <authors>
    <author>LS</author>
  </authors>
  <commentList>
    <comment ref="J134" authorId="0">
      <text>
        <r>
          <rPr>
            <sz val="8"/>
            <color indexed="81"/>
            <rFont val="Tahoma"/>
            <family val="2"/>
          </rPr>
          <t>Ablesung für Vattenfall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<sst xmlns="http://schemas.openxmlformats.org/spreadsheetml/2006/main" count="438" uniqueCount="45">
  <si>
    <t>Anbieter</t>
  </si>
  <si>
    <t>Grundpreis</t>
  </si>
  <si>
    <t>E-Steuer</t>
  </si>
  <si>
    <t>MwSt</t>
  </si>
  <si>
    <t>Gesamt</t>
  </si>
  <si>
    <t>Verbrauch /Kwh</t>
  </si>
  <si>
    <t>EEG</t>
  </si>
  <si>
    <t>KWGK</t>
  </si>
  <si>
    <t>Arb.-Preis:</t>
  </si>
  <si>
    <t>Kwh</t>
  </si>
  <si>
    <t>€</t>
  </si>
  <si>
    <t>€/Kwh</t>
  </si>
  <si>
    <t>Datum</t>
  </si>
  <si>
    <t>Zählerstand</t>
  </si>
  <si>
    <t>Summe</t>
  </si>
  <si>
    <t>Z.-Summe</t>
  </si>
  <si>
    <t>Jahr</t>
  </si>
  <si>
    <t>Preis/Kwh</t>
  </si>
  <si>
    <t>Preis / Kwh o. MwSt</t>
  </si>
  <si>
    <t>€ /Jahr</t>
  </si>
  <si>
    <t>%</t>
  </si>
  <si>
    <t>S.Uml.</t>
  </si>
  <si>
    <t>Z.-Stand</t>
  </si>
  <si>
    <t>Verbrauch</t>
  </si>
  <si>
    <t>Gesamt:</t>
  </si>
  <si>
    <t>KWh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</si>
  <si>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</si>
  <si>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</si>
  <si>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</si>
  <si>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</si>
  <si>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</si>
  <si>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</si>
  <si>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</si>
  <si>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</si>
  <si>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</si>
  <si>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</si>
  <si>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</si>
  <si>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</si>
  <si>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Mittelwert:</t>
  </si>
  <si>
    <t>Jahr:</t>
  </si>
  <si>
    <t>M-Wert</t>
  </si>
  <si>
    <t>März</t>
  </si>
  <si>
    <t>kWh</t>
  </si>
  <si>
    <t>Veränd.</t>
  </si>
  <si>
    <t>01.01.2014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</si>
</sst>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€&quot;"/>
    <numFmt numFmtId="165" formatCode="#,##0.0000\ &quot;€&quot;"/>
    <numFmt numFmtId="166" formatCode="#,##0.00000\ &quot;€&quot;"/>
    <numFmt numFmtId="167" formatCode="yyyy"/>
    <numFmt numFmtId="168" formatCode="0.0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 indent="1"/>
    </xf>
    <xf numFmtId="164" fontId="0" fillId="0" borderId="0" xfId="0" applyNumberFormat="1" applyAlignment="1">
      <alignment horizontal="right" indent="1"/>
    </xf>
    <xf numFmtId="166" fontId="0" fillId="0" borderId="0" xfId="0" applyNumberFormat="1" applyAlignment="1">
      <alignment horizontal="right" indent="1"/>
    </xf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164" fontId="1" fillId="2" borderId="10" xfId="0" applyNumberFormat="1" applyFont="1" applyFill="1" applyBorder="1" applyAlignment="1">
      <alignment horizontal="right" indent="1"/>
    </xf>
    <xf numFmtId="164" fontId="1" fillId="2" borderId="11" xfId="0" applyNumberFormat="1" applyFont="1" applyFill="1" applyBorder="1" applyAlignment="1">
      <alignment horizontal="right" indent="1"/>
    </xf>
    <xf numFmtId="164" fontId="1" fillId="2" borderId="5" xfId="0" applyNumberFormat="1" applyFont="1" applyFill="1" applyBorder="1" applyAlignment="1">
      <alignment horizontal="right" indent="1"/>
    </xf>
    <xf numFmtId="164" fontId="1" fillId="2" borderId="13" xfId="0" applyNumberFormat="1" applyFont="1" applyFill="1" applyBorder="1" applyAlignment="1">
      <alignment horizontal="right" indent="1"/>
    </xf>
    <xf numFmtId="164" fontId="1" fillId="2" borderId="15" xfId="0" applyNumberFormat="1" applyFont="1" applyFill="1" applyBorder="1" applyAlignment="1">
      <alignment horizontal="right" indent="1"/>
    </xf>
    <xf numFmtId="164" fontId="1" fillId="2" borderId="16" xfId="0" applyNumberFormat="1" applyFont="1" applyFill="1" applyBorder="1" applyAlignment="1">
      <alignment horizontal="right" indent="1"/>
    </xf>
    <xf numFmtId="166" fontId="1" fillId="2" borderId="10" xfId="0" applyNumberFormat="1" applyFont="1" applyFill="1" applyBorder="1" applyAlignment="1">
      <alignment horizontal="right" indent="1"/>
    </xf>
    <xf numFmtId="166" fontId="1" fillId="2" borderId="5" xfId="0" applyNumberFormat="1" applyFont="1" applyFill="1" applyBorder="1" applyAlignment="1">
      <alignment horizontal="right" indent="1"/>
    </xf>
    <xf numFmtId="166" fontId="1" fillId="2" borderId="15" xfId="0" applyNumberFormat="1" applyFont="1" applyFill="1" applyBorder="1" applyAlignment="1">
      <alignment horizontal="right" indent="1"/>
    </xf>
    <xf numFmtId="14" fontId="0" fillId="0" borderId="0" xfId="0" applyNumberFormat="1" applyAlignment="1">
      <alignment horizontal="center"/>
    </xf>
    <xf numFmtId="14" fontId="1" fillId="2" borderId="10" xfId="0" applyNumberFormat="1" applyFont="1" applyFill="1" applyBorder="1" applyProtection="1"/>
    <xf numFmtId="14" fontId="1" fillId="2" borderId="5" xfId="0" applyNumberFormat="1" applyFont="1" applyFill="1" applyBorder="1" applyProtection="1"/>
    <xf numFmtId="14" fontId="1" fillId="2" borderId="15" xfId="0" applyNumberFormat="1" applyFont="1" applyFill="1" applyBorder="1" applyProtection="1"/>
    <xf numFmtId="168" fontId="0" fillId="0" borderId="0" xfId="0" applyNumberFormat="1"/>
    <xf numFmtId="168" fontId="0" fillId="0" borderId="5" xfId="0" applyNumberFormat="1" applyBorder="1" applyAlignment="1">
      <alignment horizontal="right" indent="1"/>
    </xf>
    <xf numFmtId="14" fontId="0" fillId="0" borderId="9" xfId="0" applyNumberFormat="1" applyBorder="1" applyAlignment="1">
      <alignment horizontal="center"/>
    </xf>
    <xf numFmtId="168" fontId="0" fillId="0" borderId="10" xfId="0" applyNumberFormat="1" applyBorder="1" applyAlignment="1">
      <alignment horizontal="right" indent="1"/>
    </xf>
    <xf numFmtId="168" fontId="0" fillId="0" borderId="11" xfId="0" applyNumberFormat="1" applyBorder="1" applyAlignment="1">
      <alignment horizontal="right" indent="1"/>
    </xf>
    <xf numFmtId="14" fontId="0" fillId="0" borderId="12" xfId="0" applyNumberFormat="1" applyBorder="1" applyAlignment="1">
      <alignment horizontal="center"/>
    </xf>
    <xf numFmtId="168" fontId="0" fillId="0" borderId="13" xfId="0" applyNumberFormat="1" applyBorder="1" applyAlignment="1">
      <alignment horizontal="right" indent="1"/>
    </xf>
    <xf numFmtId="14" fontId="0" fillId="0" borderId="14" xfId="0" applyNumberFormat="1" applyBorder="1" applyAlignment="1">
      <alignment horizontal="center"/>
    </xf>
    <xf numFmtId="168" fontId="0" fillId="0" borderId="15" xfId="0" applyNumberFormat="1" applyBorder="1" applyAlignment="1">
      <alignment horizontal="right" indent="1"/>
    </xf>
    <xf numFmtId="168" fontId="1" fillId="0" borderId="22" xfId="0" applyNumberFormat="1" applyFont="1" applyBorder="1" applyAlignment="1">
      <alignment horizontal="right"/>
    </xf>
    <xf numFmtId="14" fontId="0" fillId="0" borderId="0" xfId="0" applyNumberFormat="1" applyBorder="1" applyAlignment="1">
      <alignment horizontal="center"/>
    </xf>
    <xf numFmtId="168" fontId="0" fillId="0" borderId="23" xfId="0" applyNumberFormat="1" applyBorder="1" applyAlignment="1">
      <alignment horizontal="right" indent="1"/>
    </xf>
    <xf numFmtId="168" fontId="0" fillId="0" borderId="24" xfId="0" applyNumberFormat="1" applyFill="1" applyBorder="1" applyAlignment="1">
      <alignment horizontal="right" indent="1"/>
    </xf>
    <xf numFmtId="168" fontId="0" fillId="0" borderId="16" xfId="0" applyNumberFormat="1" applyBorder="1" applyAlignment="1">
      <alignment horizontal="right" indent="1"/>
    </xf>
    <xf numFmtId="14" fontId="4" fillId="0" borderId="9" xfId="0" applyNumberFormat="1" applyFont="1" applyBorder="1" applyAlignment="1">
      <alignment horizontal="center"/>
    </xf>
    <xf numFmtId="168" fontId="4" fillId="0" borderId="11" xfId="0" applyNumberFormat="1" applyFont="1" applyBorder="1" applyAlignment="1">
      <alignment horizontal="right" indent="1"/>
    </xf>
    <xf numFmtId="14" fontId="4" fillId="0" borderId="12" xfId="0" applyNumberFormat="1" applyFont="1" applyBorder="1" applyAlignment="1">
      <alignment horizontal="center"/>
    </xf>
    <xf numFmtId="168" fontId="4" fillId="0" borderId="13" xfId="0" applyNumberFormat="1" applyFont="1" applyBorder="1" applyAlignment="1">
      <alignment horizontal="right" indent="1"/>
    </xf>
    <xf numFmtId="0" fontId="5" fillId="5" borderId="2" xfId="0" applyFont="1" applyFill="1" applyBorder="1" applyAlignment="1">
      <alignment horizontal="center"/>
    </xf>
    <xf numFmtId="167" fontId="4" fillId="2" borderId="10" xfId="0" applyNumberFormat="1" applyFont="1" applyFill="1" applyBorder="1" applyAlignment="1" applyProtection="1">
      <alignment horizontal="center"/>
    </xf>
    <xf numFmtId="166" fontId="4" fillId="0" borderId="10" xfId="0" applyNumberFormat="1" applyFont="1" applyBorder="1" applyAlignment="1" applyProtection="1">
      <alignment horizontal="right" indent="1"/>
      <protection locked="0"/>
    </xf>
    <xf numFmtId="164" fontId="4" fillId="2" borderId="10" xfId="0" applyNumberFormat="1" applyFont="1" applyFill="1" applyBorder="1" applyAlignment="1">
      <alignment horizontal="right" indent="1"/>
    </xf>
    <xf numFmtId="164" fontId="4" fillId="0" borderId="10" xfId="0" applyNumberFormat="1" applyFont="1" applyBorder="1" applyAlignment="1" applyProtection="1">
      <alignment horizontal="right" indent="1"/>
      <protection locked="0"/>
    </xf>
    <xf numFmtId="165" fontId="4" fillId="0" borderId="10" xfId="0" applyNumberFormat="1" applyFont="1" applyBorder="1" applyAlignment="1" applyProtection="1">
      <alignment horizontal="right" indent="1"/>
      <protection locked="0"/>
    </xf>
    <xf numFmtId="165" fontId="4" fillId="2" borderId="10" xfId="0" applyNumberFormat="1" applyFont="1" applyFill="1" applyBorder="1" applyAlignment="1">
      <alignment horizontal="right" indent="1"/>
    </xf>
    <xf numFmtId="164" fontId="4" fillId="2" borderId="18" xfId="0" applyNumberFormat="1" applyFont="1" applyFill="1" applyBorder="1" applyAlignment="1">
      <alignment horizontal="right" indent="1"/>
    </xf>
    <xf numFmtId="167" fontId="4" fillId="2" borderId="5" xfId="0" applyNumberFormat="1" applyFont="1" applyFill="1" applyBorder="1" applyAlignment="1" applyProtection="1">
      <alignment horizontal="center"/>
    </xf>
    <xf numFmtId="166" fontId="4" fillId="0" borderId="5" xfId="0" applyNumberFormat="1" applyFont="1" applyBorder="1" applyAlignment="1" applyProtection="1">
      <alignment horizontal="right" indent="1"/>
      <protection locked="0"/>
    </xf>
    <xf numFmtId="164" fontId="4" fillId="2" borderId="5" xfId="0" applyNumberFormat="1" applyFont="1" applyFill="1" applyBorder="1" applyAlignment="1">
      <alignment horizontal="right" indent="1"/>
    </xf>
    <xf numFmtId="164" fontId="4" fillId="0" borderId="5" xfId="0" applyNumberFormat="1" applyFont="1" applyBorder="1" applyAlignment="1" applyProtection="1">
      <alignment horizontal="right" indent="1"/>
      <protection locked="0"/>
    </xf>
    <xf numFmtId="165" fontId="4" fillId="0" borderId="5" xfId="0" applyNumberFormat="1" applyFont="1" applyBorder="1" applyAlignment="1" applyProtection="1">
      <alignment horizontal="right" indent="1"/>
      <protection locked="0"/>
    </xf>
    <xf numFmtId="165" fontId="4" fillId="3" borderId="5" xfId="0" applyNumberFormat="1" applyFont="1" applyFill="1" applyBorder="1" applyAlignment="1" applyProtection="1">
      <alignment horizontal="right" indent="1"/>
    </xf>
    <xf numFmtId="164" fontId="4" fillId="2" borderId="19" xfId="0" applyNumberFormat="1" applyFont="1" applyFill="1" applyBorder="1" applyAlignment="1">
      <alignment horizontal="right" indent="1"/>
    </xf>
    <xf numFmtId="167" fontId="4" fillId="2" borderId="15" xfId="0" applyNumberFormat="1" applyFont="1" applyFill="1" applyBorder="1" applyAlignment="1" applyProtection="1">
      <alignment horizontal="center"/>
    </xf>
    <xf numFmtId="166" fontId="4" fillId="0" borderId="15" xfId="0" applyNumberFormat="1" applyFont="1" applyBorder="1" applyAlignment="1" applyProtection="1">
      <alignment horizontal="right" indent="1"/>
      <protection locked="0"/>
    </xf>
    <xf numFmtId="164" fontId="4" fillId="2" borderId="15" xfId="0" applyNumberFormat="1" applyFont="1" applyFill="1" applyBorder="1" applyAlignment="1">
      <alignment horizontal="right" indent="1"/>
    </xf>
    <xf numFmtId="164" fontId="4" fillId="0" borderId="15" xfId="0" applyNumberFormat="1" applyFont="1" applyBorder="1" applyAlignment="1" applyProtection="1">
      <alignment horizontal="right" indent="1"/>
      <protection locked="0"/>
    </xf>
    <xf numFmtId="165" fontId="4" fillId="0" borderId="15" xfId="0" applyNumberFormat="1" applyFont="1" applyBorder="1" applyAlignment="1" applyProtection="1">
      <alignment horizontal="right" indent="1"/>
      <protection locked="0"/>
    </xf>
    <xf numFmtId="165" fontId="4" fillId="3" borderId="15" xfId="0" applyNumberFormat="1" applyFont="1" applyFill="1" applyBorder="1" applyAlignment="1" applyProtection="1">
      <alignment horizontal="right" indent="1"/>
    </xf>
    <xf numFmtId="164" fontId="4" fillId="2" borderId="20" xfId="0" applyNumberFormat="1" applyFont="1" applyFill="1" applyBorder="1" applyAlignment="1">
      <alignment horizontal="right" indent="1"/>
    </xf>
    <xf numFmtId="0" fontId="4" fillId="0" borderId="0" xfId="0" applyFont="1" applyBorder="1" applyAlignment="1">
      <alignment horizontal="center"/>
    </xf>
    <xf numFmtId="168" fontId="4" fillId="0" borderId="0" xfId="0" applyNumberFormat="1" applyFont="1" applyBorder="1" applyAlignment="1">
      <alignment horizontal="right" indent="1"/>
    </xf>
    <xf numFmtId="0" fontId="0" fillId="0" borderId="1" xfId="0" applyBorder="1" applyAlignment="1">
      <alignment horizontal="center" vertical="center"/>
    </xf>
    <xf numFmtId="0" fontId="0" fillId="0" borderId="4" xfId="0" applyBorder="1"/>
    <xf numFmtId="0" fontId="0" fillId="0" borderId="3" xfId="0" applyBorder="1"/>
    <xf numFmtId="0" fontId="3" fillId="5" borderId="25" xfId="0" applyFont="1" applyFill="1" applyBorder="1" applyAlignment="1">
      <alignment horizontal="center"/>
    </xf>
    <xf numFmtId="168" fontId="3" fillId="5" borderId="25" xfId="0" applyNumberFormat="1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168" fontId="3" fillId="5" borderId="0" xfId="0" applyNumberFormat="1" applyFont="1" applyFill="1" applyBorder="1" applyAlignment="1">
      <alignment horizontal="center"/>
    </xf>
    <xf numFmtId="168" fontId="3" fillId="5" borderId="7" xfId="0" applyNumberFormat="1" applyFont="1" applyFill="1" applyBorder="1" applyAlignment="1">
      <alignment horizontal="center"/>
    </xf>
    <xf numFmtId="168" fontId="0" fillId="0" borderId="13" xfId="0" applyNumberFormat="1" applyBorder="1" applyAlignment="1">
      <alignment horizontal="right" vertical="center" indent="1"/>
    </xf>
    <xf numFmtId="168" fontId="0" fillId="0" borderId="21" xfId="0" applyNumberFormat="1" applyBorder="1" applyAlignment="1">
      <alignment horizontal="right" indent="1"/>
    </xf>
    <xf numFmtId="168" fontId="7" fillId="0" borderId="5" xfId="0" applyNumberFormat="1" applyFont="1" applyBorder="1" applyAlignment="1">
      <alignment horizontal="right" indent="1"/>
    </xf>
    <xf numFmtId="168" fontId="3" fillId="5" borderId="28" xfId="0" applyNumberFormat="1" applyFont="1" applyFill="1" applyBorder="1" applyAlignment="1">
      <alignment horizontal="center"/>
    </xf>
    <xf numFmtId="168" fontId="10" fillId="0" borderId="5" xfId="0" applyNumberFormat="1" applyFont="1" applyBorder="1" applyAlignment="1">
      <alignment horizontal="right" indent="1"/>
    </xf>
    <xf numFmtId="168" fontId="4" fillId="6" borderId="27" xfId="0" applyNumberFormat="1" applyFont="1" applyFill="1" applyBorder="1" applyAlignment="1">
      <alignment horizontal="right" indent="1"/>
    </xf>
    <xf numFmtId="168" fontId="4" fillId="6" borderId="26" xfId="0" applyNumberFormat="1" applyFont="1" applyFill="1" applyBorder="1" applyAlignment="1">
      <alignment horizontal="right" indent="1"/>
    </xf>
    <xf numFmtId="14" fontId="4" fillId="6" borderId="12" xfId="0" applyNumberFormat="1" applyFont="1" applyFill="1" applyBorder="1" applyAlignment="1">
      <alignment horizontal="center"/>
    </xf>
    <xf numFmtId="168" fontId="4" fillId="6" borderId="13" xfId="0" applyNumberFormat="1" applyFont="1" applyFill="1" applyBorder="1" applyAlignment="1">
      <alignment horizontal="right" indent="1"/>
    </xf>
    <xf numFmtId="14" fontId="4" fillId="6" borderId="14" xfId="0" applyNumberFormat="1" applyFont="1" applyFill="1" applyBorder="1" applyAlignment="1">
      <alignment horizontal="center"/>
    </xf>
    <xf numFmtId="168" fontId="11" fillId="0" borderId="5" xfId="0" applyNumberFormat="1" applyFont="1" applyBorder="1" applyAlignment="1">
      <alignment horizontal="right" indent="1"/>
    </xf>
    <xf numFmtId="1" fontId="1" fillId="0" borderId="10" xfId="0" applyNumberFormat="1" applyFont="1" applyBorder="1" applyAlignment="1" applyProtection="1">
      <alignment horizontal="right" indent="1"/>
      <protection locked="0"/>
    </xf>
    <xf numFmtId="0" fontId="7" fillId="0" borderId="0" xfId="0" applyFont="1"/>
    <xf numFmtId="1" fontId="1" fillId="2" borderId="5" xfId="0" applyNumberFormat="1" applyFont="1" applyFill="1" applyBorder="1" applyAlignment="1">
      <alignment horizontal="right" indent="1"/>
    </xf>
    <xf numFmtId="1" fontId="1" fillId="2" borderId="5" xfId="0" applyNumberFormat="1" applyFont="1" applyFill="1" applyBorder="1" applyAlignment="1" applyProtection="1">
      <alignment horizontal="right" indent="1"/>
    </xf>
    <xf numFmtId="1" fontId="1" fillId="2" borderId="15" xfId="0" applyNumberFormat="1" applyFont="1" applyFill="1" applyBorder="1" applyAlignment="1" applyProtection="1">
      <alignment horizontal="right" indent="1"/>
    </xf>
    <xf numFmtId="168" fontId="11" fillId="0" borderId="15" xfId="0" applyNumberFormat="1" applyFont="1" applyBorder="1" applyAlignment="1">
      <alignment horizontal="right" indent="1"/>
    </xf>
    <xf numFmtId="1" fontId="0" fillId="0" borderId="0" xfId="0" applyNumberForma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" fillId="7" borderId="10" xfId="0" applyNumberFormat="1" applyFont="1" applyFill="1" applyBorder="1" applyAlignment="1" applyProtection="1">
      <alignment horizontal="right" indent="1"/>
      <protection locked="0"/>
    </xf>
    <xf numFmtId="1" fontId="1" fillId="7" borderId="5" xfId="0" applyNumberFormat="1" applyFont="1" applyFill="1" applyBorder="1" applyAlignment="1" applyProtection="1">
      <alignment horizontal="right" indent="1"/>
      <protection locked="0"/>
    </xf>
    <xf numFmtId="1" fontId="1" fillId="7" borderId="15" xfId="0" applyNumberFormat="1" applyFont="1" applyFill="1" applyBorder="1" applyAlignment="1" applyProtection="1">
      <alignment horizontal="right" indent="1"/>
      <protection locked="0"/>
    </xf>
    <xf numFmtId="167" fontId="0" fillId="0" borderId="0" xfId="0" applyNumberFormat="1" applyAlignment="1">
      <alignment horizontal="center"/>
    </xf>
    <xf numFmtId="0" fontId="4" fillId="8" borderId="9" xfId="0" applyFont="1" applyFill="1" applyBorder="1" applyProtection="1"/>
    <xf numFmtId="0" fontId="4" fillId="8" borderId="12" xfId="0" applyFont="1" applyFill="1" applyBorder="1" applyProtection="1"/>
    <xf numFmtId="0" fontId="4" fillId="8" borderId="14" xfId="0" applyFont="1" applyFill="1" applyBorder="1" applyProtection="1"/>
    <xf numFmtId="0" fontId="1" fillId="7" borderId="9" xfId="0" applyFont="1" applyFill="1" applyBorder="1" applyProtection="1">
      <protection locked="0"/>
    </xf>
    <xf numFmtId="0" fontId="1" fillId="7" borderId="12" xfId="0" applyFont="1" applyFill="1" applyBorder="1" applyProtection="1">
      <protection locked="0"/>
    </xf>
    <xf numFmtId="0" fontId="1" fillId="7" borderId="14" xfId="0" applyFont="1" applyFill="1" applyBorder="1" applyProtection="1">
      <protection locked="0"/>
    </xf>
    <xf numFmtId="0" fontId="1" fillId="9" borderId="2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1" fillId="9" borderId="17" xfId="0" applyFont="1" applyFill="1" applyBorder="1" applyAlignment="1">
      <alignment horizontal="center"/>
    </xf>
    <xf numFmtId="0" fontId="1" fillId="9" borderId="8" xfId="0" quotePrefix="1" applyFont="1" applyFill="1" applyBorder="1" applyAlignment="1">
      <alignment horizontal="center"/>
    </xf>
    <xf numFmtId="0" fontId="1" fillId="9" borderId="7" xfId="0" quotePrefix="1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6" xfId="0" applyFont="1" applyFill="1" applyBorder="1" applyAlignment="1">
      <alignment horizontal="center"/>
    </xf>
    <xf numFmtId="0" fontId="4" fillId="9" borderId="8" xfId="0" quotePrefix="1" applyFont="1" applyFill="1" applyBorder="1" applyAlignment="1">
      <alignment horizontal="center"/>
    </xf>
    <xf numFmtId="0" fontId="4" fillId="9" borderId="7" xfId="0" quotePrefix="1" applyFont="1" applyFill="1" applyBorder="1" applyAlignment="1">
      <alignment horizontal="center"/>
    </xf>
    <xf numFmtId="0" fontId="4" fillId="9" borderId="8" xfId="0" applyFont="1" applyFill="1" applyBorder="1" applyAlignment="1">
      <alignment horizontal="center"/>
    </xf>
    <xf numFmtId="0" fontId="4" fillId="9" borderId="7" xfId="0" applyFont="1" applyFill="1" applyBorder="1" applyAlignment="1">
      <alignment horizontal="center"/>
    </xf>
    <xf numFmtId="0" fontId="4" fillId="9" borderId="21" xfId="0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/>
    </xf>
    <xf numFmtId="0" fontId="4" fillId="9" borderId="17" xfId="0" applyFont="1" applyFill="1" applyBorder="1" applyAlignment="1">
      <alignment horizontal="center"/>
    </xf>
    <xf numFmtId="166" fontId="0" fillId="0" borderId="0" xfId="0" applyNumberFormat="1"/>
    <xf numFmtId="168" fontId="10" fillId="0" borderId="13" xfId="0" applyNumberFormat="1" applyFont="1" applyBorder="1" applyAlignment="1">
      <alignment horizontal="right" indent="1"/>
    </xf>
    <xf numFmtId="1" fontId="1" fillId="2" borderId="10" xfId="0" applyNumberFormat="1" applyFont="1" applyFill="1" applyBorder="1" applyAlignment="1">
      <alignment horizontal="right" indent="1"/>
    </xf>
    <xf numFmtId="0" fontId="0" fillId="7" borderId="8" xfId="0" applyFill="1" applyBorder="1" applyProtection="1">
      <protection locked="0"/>
    </xf>
    <xf numFmtId="1" fontId="1" fillId="2" borderId="15" xfId="0" applyNumberFormat="1" applyFont="1" applyFill="1" applyBorder="1" applyAlignment="1">
      <alignment horizontal="right" indent="1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4" fillId="4" borderId="2" xfId="0" quotePrefix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165" fontId="4" fillId="3" borderId="10" xfId="0" applyNumberFormat="1" applyFont="1" applyFill="1" applyBorder="1" applyAlignment="1" applyProtection="1">
      <alignment horizontal="right" indent="1"/>
    </xf>
    <xf numFmtId="167" fontId="4" fillId="0" borderId="3" xfId="0" applyNumberFormat="1" applyFont="1" applyBorder="1" applyAlignment="1">
      <alignment horizontal="left" vertical="center" indent="1"/>
    </xf>
    <xf numFmtId="1" fontId="4" fillId="7" borderId="9" xfId="0" applyNumberFormat="1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1" fontId="4" fillId="7" borderId="12" xfId="0" applyNumberFormat="1" applyFont="1" applyFill="1" applyBorder="1" applyAlignment="1">
      <alignment horizontal="center"/>
    </xf>
    <xf numFmtId="4" fontId="4" fillId="7" borderId="13" xfId="0" applyNumberFormat="1" applyFont="1" applyFill="1" applyBorder="1" applyAlignment="1">
      <alignment horizontal="center"/>
    </xf>
    <xf numFmtId="1" fontId="4" fillId="7" borderId="14" xfId="0" applyNumberFormat="1" applyFont="1" applyFill="1" applyBorder="1" applyAlignment="1">
      <alignment horizontal="center"/>
    </xf>
    <xf numFmtId="4" fontId="4" fillId="7" borderId="16" xfId="0" applyNumberFormat="1" applyFont="1" applyFill="1" applyBorder="1" applyAlignment="1">
      <alignment horizontal="center"/>
    </xf>
    <xf numFmtId="14" fontId="1" fillId="2" borderId="10" xfId="0" applyNumberFormat="1" applyFont="1" applyFill="1" applyBorder="1" applyAlignment="1" applyProtection="1">
      <alignment horizontal="center"/>
    </xf>
    <xf numFmtId="14" fontId="1" fillId="2" borderId="5" xfId="0" applyNumberFormat="1" applyFont="1" applyFill="1" applyBorder="1" applyAlignment="1" applyProtection="1">
      <alignment horizontal="center"/>
    </xf>
    <xf numFmtId="14" fontId="1" fillId="2" borderId="15" xfId="0" applyNumberFormat="1" applyFont="1" applyFill="1" applyBorder="1" applyAlignment="1" applyProtection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10" borderId="12" xfId="0" applyNumberFormat="1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14" fontId="0" fillId="10" borderId="14" xfId="0" applyNumberFormat="1" applyFill="1" applyBorder="1" applyAlignment="1">
      <alignment horizontal="center"/>
    </xf>
    <xf numFmtId="168" fontId="3" fillId="5" borderId="1" xfId="0" quotePrefix="1" applyNumberFormat="1" applyFont="1" applyFill="1" applyBorder="1" applyAlignment="1">
      <alignment horizontal="center"/>
    </xf>
    <xf numFmtId="168" fontId="10" fillId="0" borderId="0" xfId="0" quotePrefix="1" applyNumberFormat="1" applyFont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Übersicht Energie-Verbrauch Apr 01.01.2014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'2014'!$C$39:$C$53</c:f>
              <c:strCache>
                <c:ptCount val="1"/>
                <c:pt idx="0">
                  <c:v>KWh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'2014'!$A$54:$A$70</c:f>
              <c:numCache>
                <c:formatCode>m/d/yyyy</c:formatCode>
                <c:ptCount val="17"/>
                <c:pt idx="0">
                  <c:v>41744</c:v>
                </c:pt>
                <c:pt idx="1">
                  <c:v>41745</c:v>
                </c:pt>
                <c:pt idx="2">
                  <c:v>41746</c:v>
                </c:pt>
                <c:pt idx="3">
                  <c:v>41747</c:v>
                </c:pt>
                <c:pt idx="4">
                  <c:v>41748</c:v>
                </c:pt>
                <c:pt idx="5">
                  <c:v>41749</c:v>
                </c:pt>
                <c:pt idx="6">
                  <c:v>41750</c:v>
                </c:pt>
                <c:pt idx="7">
                  <c:v>41751</c:v>
                </c:pt>
                <c:pt idx="8">
                  <c:v>41752</c:v>
                </c:pt>
                <c:pt idx="9">
                  <c:v>41753</c:v>
                </c:pt>
                <c:pt idx="10">
                  <c:v>41754</c:v>
                </c:pt>
                <c:pt idx="11">
                  <c:v>41755</c:v>
                </c:pt>
                <c:pt idx="12">
                  <c:v>41756</c:v>
                </c:pt>
                <c:pt idx="13">
                  <c:v>41757</c:v>
                </c:pt>
                <c:pt idx="14">
                  <c:v>41758</c:v>
                </c:pt>
                <c:pt idx="15">
                  <c:v>41759</c:v>
                </c:pt>
              </c:numCache>
            </c:numRef>
          </c:cat>
          <c:val>
            <c:numRef>
              <c:f>'2014'!$C$54:$C$70</c:f>
              <c:numCache>
                <c:formatCode>0.0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330112"/>
        <c:axId val="200249280"/>
      </c:barChart>
      <c:dateAx>
        <c:axId val="2263301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200249280"/>
        <c:crosses val="autoZero"/>
        <c:auto val="1"/>
        <c:lblOffset val="100"/>
        <c:baseTimeUnit val="days"/>
      </c:dateAx>
      <c:valAx>
        <c:axId val="20024928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26330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0</xdr:row>
          <xdr:rowOff>28575</xdr:rowOff>
        </xdr:from>
        <xdr:to>
          <xdr:col>11</xdr:col>
          <xdr:colOff>619125</xdr:colOff>
          <xdr:row>1</xdr:row>
          <xdr:rowOff>123825</xdr:rowOff>
        </xdr:to>
        <xdr:sp macro="" textlink="">
          <xdr:nvSpPr>
            <xdr:cNvPr id="14337" name="CommandButton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142</xdr:row>
          <xdr:rowOff>28575</xdr:rowOff>
        </xdr:from>
        <xdr:to>
          <xdr:col>9</xdr:col>
          <xdr:colOff>0</xdr:colOff>
          <xdr:row>144</xdr:row>
          <xdr:rowOff>0</xdr:rowOff>
        </xdr:to>
        <xdr:sp macro="" textlink="">
          <xdr:nvSpPr>
            <xdr:cNvPr id="14341" name="BtnJE_ZS" hidden="1">
              <a:extLst>
                <a:ext uri="{63B3BB69-23CF-44E3-9099-C40C66FF867C}">
                  <a14:compatExt spid="_x0000_s14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0</xdr:col>
      <xdr:colOff>127000</xdr:colOff>
      <xdr:row>149</xdr:row>
      <xdr:rowOff>190500</xdr:rowOff>
    </xdr:from>
    <xdr:to>
      <xdr:col>10</xdr:col>
      <xdr:colOff>606425</xdr:colOff>
      <xdr:row>179</xdr:row>
      <xdr:rowOff>47625</xdr:rowOff>
    </xdr:to>
    <xdr:graphicFrame macro="">
      <xdr:nvGraphicFramePr>
        <xdr:cNvPr id="6" name="MDiagramm" hidden="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O35"/>
  <sheetViews>
    <sheetView showZeros="0" workbookViewId="0">
      <selection activeCell="D3" sqref="D3"/>
    </sheetView>
  </sheetViews>
  <sheetFormatPr baseColWidth="10" defaultRowHeight="15" x14ac:dyDescent="0.25"/>
  <cols>
    <col min="1" max="1" width="18" bestFit="1" customWidth="1"/>
    <col min="2" max="2" width="8.7109375" style="5" bestFit="1" customWidth="1"/>
    <col min="3" max="3" width="10.42578125" bestFit="1" customWidth="1"/>
    <col min="4" max="4" width="10.140625" bestFit="1" customWidth="1"/>
    <col min="5" max="5" width="10.42578125" bestFit="1" customWidth="1"/>
    <col min="6" max="6" width="13.140625" bestFit="1" customWidth="1"/>
    <col min="9" max="9" width="9.7109375" bestFit="1" customWidth="1"/>
    <col min="10" max="10" width="8.5703125" bestFit="1" customWidth="1"/>
    <col min="11" max="12" width="8.28515625" bestFit="1" customWidth="1"/>
  </cols>
  <sheetData>
    <row r="1" spans="1:12" x14ac:dyDescent="0.25">
      <c r="A1" s="100" t="s">
        <v>0</v>
      </c>
      <c r="B1" s="100" t="s">
        <v>12</v>
      </c>
      <c r="C1" s="100" t="s">
        <v>13</v>
      </c>
      <c r="D1" s="100" t="s">
        <v>12</v>
      </c>
      <c r="E1" s="101" t="s">
        <v>13</v>
      </c>
      <c r="F1" s="100" t="s">
        <v>5</v>
      </c>
      <c r="G1" s="146" t="s">
        <v>18</v>
      </c>
      <c r="H1" s="147"/>
      <c r="I1" s="100" t="s">
        <v>1</v>
      </c>
      <c r="J1" s="101" t="s">
        <v>15</v>
      </c>
      <c r="K1" s="100" t="s">
        <v>3</v>
      </c>
      <c r="L1" s="102" t="s">
        <v>4</v>
      </c>
    </row>
    <row r="2" spans="1:12" x14ac:dyDescent="0.25">
      <c r="A2" s="103"/>
      <c r="B2" s="103"/>
      <c r="C2" s="103"/>
      <c r="D2" s="103"/>
      <c r="E2" s="104"/>
      <c r="F2" s="105" t="s">
        <v>9</v>
      </c>
      <c r="G2" s="106" t="s">
        <v>10</v>
      </c>
      <c r="H2" s="107" t="s">
        <v>19</v>
      </c>
      <c r="I2" s="103" t="s">
        <v>10</v>
      </c>
      <c r="J2" s="104" t="s">
        <v>10</v>
      </c>
      <c r="K2" s="103" t="s">
        <v>10</v>
      </c>
      <c r="L2" s="103" t="s">
        <v>10</v>
      </c>
    </row>
    <row r="3" spans="1:12" x14ac:dyDescent="0.25">
      <c r="A3" s="97">
        <f>Daten!A3</f>
        <v>0</v>
      </c>
      <c r="B3" s="137">
        <v>41640</v>
      </c>
      <c r="C3" s="82">
        <v>1060</v>
      </c>
      <c r="D3" s="18">
        <v>42004</v>
      </c>
      <c r="E3" s="90"/>
      <c r="F3" s="119">
        <f>IF(E3&lt;&gt;"",E3-C3,0)</f>
        <v>0</v>
      </c>
      <c r="G3" s="14">
        <f>Daten!O3</f>
        <v>0</v>
      </c>
      <c r="H3" s="8">
        <f>IF(F3&lt;&gt;"",F3*G3,"")</f>
        <v>0</v>
      </c>
      <c r="I3" s="8">
        <f>Daten!E3</f>
        <v>0</v>
      </c>
      <c r="J3" s="8">
        <f>IF(H3&lt;&gt;"",H3+I3,"")</f>
        <v>0</v>
      </c>
      <c r="K3" s="8">
        <f>IF(J3&lt;&gt;"",$J3*19%,"")</f>
        <v>0</v>
      </c>
      <c r="L3" s="9">
        <f>IF(J3&lt;&gt;"",J3+K3,"")</f>
        <v>0</v>
      </c>
    </row>
    <row r="4" spans="1:12" x14ac:dyDescent="0.25">
      <c r="A4" s="98">
        <f>Daten!A4</f>
        <v>0</v>
      </c>
      <c r="B4" s="138"/>
      <c r="C4" s="85"/>
      <c r="D4" s="19"/>
      <c r="E4" s="91"/>
      <c r="F4" s="84">
        <f>IF(E4&lt;&gt;"",E4-C4,0)</f>
        <v>0</v>
      </c>
      <c r="G4" s="15">
        <f>Daten!O4</f>
        <v>0</v>
      </c>
      <c r="H4" s="10">
        <f>IF(F4&lt;&gt;"",F4*G4,"")</f>
        <v>0</v>
      </c>
      <c r="I4" s="10">
        <f>Daten!E4</f>
        <v>0</v>
      </c>
      <c r="J4" s="10">
        <f>IF(H4&lt;&gt;"",H4+I4,"")</f>
        <v>0</v>
      </c>
      <c r="K4" s="10">
        <f>IF(J4&lt;&gt;"",$J4*19%,"")</f>
        <v>0</v>
      </c>
      <c r="L4" s="11">
        <f>IF(J4&lt;&gt;"",J4+K4,"")</f>
        <v>0</v>
      </c>
    </row>
    <row r="5" spans="1:12" x14ac:dyDescent="0.25">
      <c r="A5" s="98">
        <f>Daten!A5</f>
        <v>0</v>
      </c>
      <c r="B5" s="138"/>
      <c r="C5" s="85"/>
      <c r="D5" s="19"/>
      <c r="E5" s="91"/>
      <c r="F5" s="84">
        <f>IF(E5&lt;&gt;"",E5-C5,0)</f>
        <v>0</v>
      </c>
      <c r="G5" s="15">
        <f>Daten!O5</f>
        <v>0</v>
      </c>
      <c r="H5" s="10">
        <f>IF(F5&lt;&gt;"",F5*G5,"")</f>
        <v>0</v>
      </c>
      <c r="I5" s="10">
        <f>Daten!E5</f>
        <v>0</v>
      </c>
      <c r="J5" s="10">
        <f>IF(H5&lt;&gt;"",H5+I5,"")</f>
        <v>0</v>
      </c>
      <c r="K5" s="10">
        <f>IF(J5&lt;&gt;"",$J5*19%,"")</f>
        <v>0</v>
      </c>
      <c r="L5" s="11">
        <f>IF(J5&lt;&gt;"",J5+K5,"")</f>
        <v>0</v>
      </c>
    </row>
    <row r="6" spans="1:12" x14ac:dyDescent="0.25">
      <c r="A6" s="98">
        <f>Daten!A6</f>
        <v>0</v>
      </c>
      <c r="B6" s="138"/>
      <c r="C6" s="85"/>
      <c r="D6" s="19"/>
      <c r="E6" s="91"/>
      <c r="F6" s="84">
        <f>IF(E6&lt;&gt;"",E6-C6,0)</f>
        <v>0</v>
      </c>
      <c r="G6" s="15">
        <f>Daten!C6</f>
        <v>0</v>
      </c>
      <c r="H6" s="10">
        <f>IF(F6&lt;&gt;"",F6*G6,"")</f>
        <v>0</v>
      </c>
      <c r="I6" s="10">
        <f>Daten!E6</f>
        <v>0</v>
      </c>
      <c r="J6" s="10">
        <f>IF(H6&lt;&gt;"",H6+I6+Daten!M6,"")</f>
        <v>0</v>
      </c>
      <c r="K6" s="10">
        <f>IF(J6&lt;&gt;"",$J6*19%,"")</f>
        <v>0</v>
      </c>
      <c r="L6" s="11">
        <f>IF(J6&lt;&gt;"",J6+K6,"")</f>
        <v>0</v>
      </c>
    </row>
    <row r="7" spans="1:12" x14ac:dyDescent="0.25">
      <c r="A7" s="98">
        <f>Daten!A7</f>
        <v>0</v>
      </c>
      <c r="B7" s="138"/>
      <c r="C7" s="85"/>
      <c r="D7" s="19"/>
      <c r="E7" s="91"/>
      <c r="F7" s="84">
        <f>IF(E7&lt;&gt;"",E7-C7,0)</f>
        <v>0</v>
      </c>
      <c r="G7" s="15">
        <f>Daten!O7</f>
        <v>0</v>
      </c>
      <c r="H7" s="10">
        <f>IF(F7&lt;&gt;"",F7*G7,"")</f>
        <v>0</v>
      </c>
      <c r="I7" s="10">
        <f>Daten!E7</f>
        <v>0</v>
      </c>
      <c r="J7" s="10">
        <f>IF(H7&lt;&gt;"",H7+I7,"")</f>
        <v>0</v>
      </c>
      <c r="K7" s="10">
        <f>IF(J7&lt;&gt;"",$J7*19%,"")</f>
        <v>0</v>
      </c>
      <c r="L7" s="11">
        <f>IF(J7&lt;&gt;"",J7+K7,"")</f>
        <v>0</v>
      </c>
    </row>
    <row r="8" spans="1:12" x14ac:dyDescent="0.25">
      <c r="A8" s="98">
        <f>Daten!A8</f>
        <v>0</v>
      </c>
      <c r="B8" s="138"/>
      <c r="C8" s="85"/>
      <c r="D8" s="19"/>
      <c r="E8" s="91"/>
      <c r="F8" s="84">
        <f t="shared" ref="F8:F32" si="0">IF(E8&lt;&gt;"",E8-C8,0)</f>
        <v>0</v>
      </c>
      <c r="G8" s="15">
        <f>Daten!O8</f>
        <v>0</v>
      </c>
      <c r="H8" s="10">
        <f t="shared" ref="H8:H32" si="1">IF(F8&lt;&gt;"",F8*G8,"")</f>
        <v>0</v>
      </c>
      <c r="I8" s="10">
        <f>Daten!E8</f>
        <v>0</v>
      </c>
      <c r="J8" s="10">
        <f t="shared" ref="J8:J32" si="2">IF(H8&lt;&gt;"",H8+I8,"")</f>
        <v>0</v>
      </c>
      <c r="K8" s="10">
        <f t="shared" ref="K8:K32" si="3">IF(J8&lt;&gt;"",$J8*19%,"")</f>
        <v>0</v>
      </c>
      <c r="L8" s="11">
        <f t="shared" ref="L8:L32" si="4">IF(J8&lt;&gt;"",J8+K8,"")</f>
        <v>0</v>
      </c>
    </row>
    <row r="9" spans="1:12" x14ac:dyDescent="0.25">
      <c r="A9" s="120">
        <f>Daten!A9</f>
        <v>0</v>
      </c>
      <c r="B9" s="138"/>
      <c r="C9" s="85"/>
      <c r="D9" s="19"/>
      <c r="E9" s="91"/>
      <c r="F9" s="84">
        <f t="shared" si="0"/>
        <v>0</v>
      </c>
      <c r="G9" s="15">
        <f>Daten!O9</f>
        <v>0</v>
      </c>
      <c r="H9" s="10">
        <f t="shared" si="1"/>
        <v>0</v>
      </c>
      <c r="I9" s="10">
        <f>Daten!E9</f>
        <v>0</v>
      </c>
      <c r="J9" s="10">
        <f t="shared" si="2"/>
        <v>0</v>
      </c>
      <c r="K9" s="10">
        <f t="shared" si="3"/>
        <v>0</v>
      </c>
      <c r="L9" s="11">
        <f t="shared" si="4"/>
        <v>0</v>
      </c>
    </row>
    <row r="10" spans="1:12" x14ac:dyDescent="0.25">
      <c r="A10" s="98">
        <f>Daten!A10</f>
        <v>0</v>
      </c>
      <c r="B10" s="138"/>
      <c r="C10" s="85"/>
      <c r="D10" s="19"/>
      <c r="E10" s="91"/>
      <c r="F10" s="84">
        <f t="shared" si="0"/>
        <v>0</v>
      </c>
      <c r="G10" s="15">
        <f>Daten!O10</f>
        <v>0</v>
      </c>
      <c r="H10" s="10">
        <f t="shared" si="1"/>
        <v>0</v>
      </c>
      <c r="I10" s="10">
        <f>Daten!E10</f>
        <v>0</v>
      </c>
      <c r="J10" s="10">
        <f t="shared" si="2"/>
        <v>0</v>
      </c>
      <c r="K10" s="10">
        <f t="shared" si="3"/>
        <v>0</v>
      </c>
      <c r="L10" s="11">
        <f t="shared" si="4"/>
        <v>0</v>
      </c>
    </row>
    <row r="11" spans="1:12" x14ac:dyDescent="0.25">
      <c r="A11" s="98">
        <f>Daten!A11</f>
        <v>0</v>
      </c>
      <c r="B11" s="138"/>
      <c r="C11" s="85"/>
      <c r="D11" s="19"/>
      <c r="E11" s="91"/>
      <c r="F11" s="84">
        <f t="shared" si="0"/>
        <v>0</v>
      </c>
      <c r="G11" s="15">
        <f>Daten!O11</f>
        <v>0</v>
      </c>
      <c r="H11" s="10">
        <f t="shared" si="1"/>
        <v>0</v>
      </c>
      <c r="I11" s="10">
        <f>Daten!E11</f>
        <v>0</v>
      </c>
      <c r="J11" s="10">
        <f t="shared" si="2"/>
        <v>0</v>
      </c>
      <c r="K11" s="10">
        <f t="shared" si="3"/>
        <v>0</v>
      </c>
      <c r="L11" s="11">
        <f t="shared" si="4"/>
        <v>0</v>
      </c>
    </row>
    <row r="12" spans="1:12" x14ac:dyDescent="0.25">
      <c r="A12" s="98">
        <f>Daten!A12</f>
        <v>0</v>
      </c>
      <c r="B12" s="138"/>
      <c r="C12" s="85"/>
      <c r="D12" s="19"/>
      <c r="E12" s="91"/>
      <c r="F12" s="84">
        <f t="shared" si="0"/>
        <v>0</v>
      </c>
      <c r="G12" s="15">
        <f>Daten!O12</f>
        <v>0</v>
      </c>
      <c r="H12" s="10">
        <f t="shared" si="1"/>
        <v>0</v>
      </c>
      <c r="I12" s="10">
        <f>Daten!E12</f>
        <v>0</v>
      </c>
      <c r="J12" s="10">
        <f t="shared" si="2"/>
        <v>0</v>
      </c>
      <c r="K12" s="10">
        <f t="shared" si="3"/>
        <v>0</v>
      </c>
      <c r="L12" s="11">
        <f t="shared" si="4"/>
        <v>0</v>
      </c>
    </row>
    <row r="13" spans="1:12" x14ac:dyDescent="0.25">
      <c r="A13" s="98">
        <f>Daten!A13</f>
        <v>0</v>
      </c>
      <c r="B13" s="138"/>
      <c r="C13" s="85"/>
      <c r="D13" s="19"/>
      <c r="E13" s="91"/>
      <c r="F13" s="84">
        <f t="shared" si="0"/>
        <v>0</v>
      </c>
      <c r="G13" s="15">
        <f>Daten!O13</f>
        <v>0</v>
      </c>
      <c r="H13" s="10">
        <f t="shared" si="1"/>
        <v>0</v>
      </c>
      <c r="I13" s="10">
        <f>Daten!E13</f>
        <v>0</v>
      </c>
      <c r="J13" s="10">
        <f t="shared" si="2"/>
        <v>0</v>
      </c>
      <c r="K13" s="10">
        <f t="shared" si="3"/>
        <v>0</v>
      </c>
      <c r="L13" s="11">
        <f t="shared" si="4"/>
        <v>0</v>
      </c>
    </row>
    <row r="14" spans="1:12" x14ac:dyDescent="0.25">
      <c r="A14" s="98">
        <f>Daten!A14</f>
        <v>0</v>
      </c>
      <c r="B14" s="138"/>
      <c r="C14" s="85"/>
      <c r="D14" s="19"/>
      <c r="E14" s="91"/>
      <c r="F14" s="84">
        <f t="shared" si="0"/>
        <v>0</v>
      </c>
      <c r="G14" s="15">
        <f>Daten!O14</f>
        <v>0</v>
      </c>
      <c r="H14" s="10">
        <f t="shared" si="1"/>
        <v>0</v>
      </c>
      <c r="I14" s="10">
        <f>Daten!E14</f>
        <v>0</v>
      </c>
      <c r="J14" s="10">
        <f t="shared" si="2"/>
        <v>0</v>
      </c>
      <c r="K14" s="10">
        <f t="shared" si="3"/>
        <v>0</v>
      </c>
      <c r="L14" s="11">
        <f t="shared" si="4"/>
        <v>0</v>
      </c>
    </row>
    <row r="15" spans="1:12" x14ac:dyDescent="0.25">
      <c r="A15" s="98">
        <f>Daten!A15</f>
        <v>0</v>
      </c>
      <c r="B15" s="138"/>
      <c r="C15" s="85"/>
      <c r="D15" s="19"/>
      <c r="E15" s="91"/>
      <c r="F15" s="84">
        <f t="shared" si="0"/>
        <v>0</v>
      </c>
      <c r="G15" s="15">
        <f>Daten!O15</f>
        <v>0</v>
      </c>
      <c r="H15" s="10">
        <f t="shared" si="1"/>
        <v>0</v>
      </c>
      <c r="I15" s="10">
        <f>Daten!E15</f>
        <v>0</v>
      </c>
      <c r="J15" s="10">
        <f t="shared" si="2"/>
        <v>0</v>
      </c>
      <c r="K15" s="10">
        <f t="shared" si="3"/>
        <v>0</v>
      </c>
      <c r="L15" s="11">
        <f t="shared" si="4"/>
        <v>0</v>
      </c>
    </row>
    <row r="16" spans="1:12" x14ac:dyDescent="0.25">
      <c r="A16" s="98">
        <f>Daten!A16</f>
        <v>0</v>
      </c>
      <c r="B16" s="138"/>
      <c r="C16" s="85"/>
      <c r="D16" s="19"/>
      <c r="E16" s="91"/>
      <c r="F16" s="84">
        <f t="shared" si="0"/>
        <v>0</v>
      </c>
      <c r="G16" s="15">
        <f>Daten!O16</f>
        <v>0</v>
      </c>
      <c r="H16" s="10">
        <f t="shared" si="1"/>
        <v>0</v>
      </c>
      <c r="I16" s="10">
        <f>Daten!E16</f>
        <v>0</v>
      </c>
      <c r="J16" s="10">
        <f t="shared" si="2"/>
        <v>0</v>
      </c>
      <c r="K16" s="10">
        <f t="shared" si="3"/>
        <v>0</v>
      </c>
      <c r="L16" s="11">
        <f t="shared" si="4"/>
        <v>0</v>
      </c>
    </row>
    <row r="17" spans="1:15" x14ac:dyDescent="0.25">
      <c r="A17" s="98">
        <f>Daten!A17</f>
        <v>0</v>
      </c>
      <c r="B17" s="138"/>
      <c r="C17" s="85"/>
      <c r="D17" s="19"/>
      <c r="E17" s="91"/>
      <c r="F17" s="84">
        <f t="shared" si="0"/>
        <v>0</v>
      </c>
      <c r="G17" s="15">
        <f>Daten!O17</f>
        <v>0</v>
      </c>
      <c r="H17" s="10">
        <f t="shared" si="1"/>
        <v>0</v>
      </c>
      <c r="I17" s="10">
        <f>Daten!E17</f>
        <v>0</v>
      </c>
      <c r="J17" s="10">
        <f t="shared" si="2"/>
        <v>0</v>
      </c>
      <c r="K17" s="10">
        <f t="shared" si="3"/>
        <v>0</v>
      </c>
      <c r="L17" s="11">
        <f t="shared" si="4"/>
        <v>0</v>
      </c>
    </row>
    <row r="18" spans="1:15" x14ac:dyDescent="0.25">
      <c r="A18" s="98">
        <f>Daten!A18</f>
        <v>0</v>
      </c>
      <c r="B18" s="138"/>
      <c r="C18" s="85"/>
      <c r="D18" s="19"/>
      <c r="E18" s="91"/>
      <c r="F18" s="84">
        <f t="shared" si="0"/>
        <v>0</v>
      </c>
      <c r="G18" s="15">
        <f>Daten!O18</f>
        <v>0</v>
      </c>
      <c r="H18" s="10">
        <f t="shared" si="1"/>
        <v>0</v>
      </c>
      <c r="I18" s="10">
        <f>Daten!E18</f>
        <v>0</v>
      </c>
      <c r="J18" s="10">
        <f t="shared" si="2"/>
        <v>0</v>
      </c>
      <c r="K18" s="10">
        <f t="shared" si="3"/>
        <v>0</v>
      </c>
      <c r="L18" s="11">
        <f t="shared" si="4"/>
        <v>0</v>
      </c>
    </row>
    <row r="19" spans="1:15" x14ac:dyDescent="0.25">
      <c r="A19" s="98">
        <f>Daten!A19</f>
        <v>0</v>
      </c>
      <c r="B19" s="138"/>
      <c r="C19" s="85"/>
      <c r="D19" s="19"/>
      <c r="E19" s="91"/>
      <c r="F19" s="84">
        <f t="shared" si="0"/>
        <v>0</v>
      </c>
      <c r="G19" s="15">
        <f>Daten!O19</f>
        <v>0</v>
      </c>
      <c r="H19" s="10">
        <f t="shared" si="1"/>
        <v>0</v>
      </c>
      <c r="I19" s="10">
        <f>Daten!E19</f>
        <v>0</v>
      </c>
      <c r="J19" s="10">
        <f t="shared" si="2"/>
        <v>0</v>
      </c>
      <c r="K19" s="10">
        <f t="shared" si="3"/>
        <v>0</v>
      </c>
      <c r="L19" s="11">
        <f t="shared" si="4"/>
        <v>0</v>
      </c>
    </row>
    <row r="20" spans="1:15" x14ac:dyDescent="0.25">
      <c r="A20" s="98">
        <f>Daten!A20</f>
        <v>0</v>
      </c>
      <c r="B20" s="138"/>
      <c r="C20" s="85"/>
      <c r="D20" s="19"/>
      <c r="E20" s="91"/>
      <c r="F20" s="84">
        <f t="shared" si="0"/>
        <v>0</v>
      </c>
      <c r="G20" s="15">
        <f>Daten!O20</f>
        <v>0</v>
      </c>
      <c r="H20" s="10">
        <f t="shared" si="1"/>
        <v>0</v>
      </c>
      <c r="I20" s="10">
        <f>Daten!E20</f>
        <v>0</v>
      </c>
      <c r="J20" s="10">
        <f t="shared" si="2"/>
        <v>0</v>
      </c>
      <c r="K20" s="10">
        <f t="shared" si="3"/>
        <v>0</v>
      </c>
      <c r="L20" s="11">
        <f t="shared" si="4"/>
        <v>0</v>
      </c>
      <c r="O20" s="83"/>
    </row>
    <row r="21" spans="1:15" x14ac:dyDescent="0.25">
      <c r="A21" s="98">
        <f>Daten!A21</f>
        <v>0</v>
      </c>
      <c r="B21" s="138"/>
      <c r="C21" s="85"/>
      <c r="D21" s="19"/>
      <c r="E21" s="91"/>
      <c r="F21" s="84">
        <f t="shared" si="0"/>
        <v>0</v>
      </c>
      <c r="G21" s="15">
        <f>Daten!O21</f>
        <v>0</v>
      </c>
      <c r="H21" s="10">
        <f t="shared" si="1"/>
        <v>0</v>
      </c>
      <c r="I21" s="10">
        <f>Daten!E21</f>
        <v>0</v>
      </c>
      <c r="J21" s="10">
        <f t="shared" si="2"/>
        <v>0</v>
      </c>
      <c r="K21" s="10">
        <f t="shared" si="3"/>
        <v>0</v>
      </c>
      <c r="L21" s="11">
        <f t="shared" si="4"/>
        <v>0</v>
      </c>
    </row>
    <row r="22" spans="1:15" x14ac:dyDescent="0.25">
      <c r="A22" s="98">
        <f>Daten!A22</f>
        <v>0</v>
      </c>
      <c r="B22" s="138"/>
      <c r="C22" s="85"/>
      <c r="D22" s="19"/>
      <c r="E22" s="91"/>
      <c r="F22" s="84">
        <f t="shared" si="0"/>
        <v>0</v>
      </c>
      <c r="G22" s="15">
        <f>Daten!O22</f>
        <v>0</v>
      </c>
      <c r="H22" s="10">
        <f t="shared" si="1"/>
        <v>0</v>
      </c>
      <c r="I22" s="10">
        <f>Daten!E22</f>
        <v>0</v>
      </c>
      <c r="J22" s="10">
        <f t="shared" si="2"/>
        <v>0</v>
      </c>
      <c r="K22" s="10">
        <f t="shared" si="3"/>
        <v>0</v>
      </c>
      <c r="L22" s="11">
        <f t="shared" si="4"/>
        <v>0</v>
      </c>
    </row>
    <row r="23" spans="1:15" x14ac:dyDescent="0.25">
      <c r="A23" s="98">
        <f>Daten!A23</f>
        <v>0</v>
      </c>
      <c r="B23" s="138"/>
      <c r="C23" s="85"/>
      <c r="D23" s="19"/>
      <c r="E23" s="91"/>
      <c r="F23" s="84">
        <f t="shared" si="0"/>
        <v>0</v>
      </c>
      <c r="G23" s="15">
        <f>Daten!O23</f>
        <v>0</v>
      </c>
      <c r="H23" s="10">
        <f t="shared" si="1"/>
        <v>0</v>
      </c>
      <c r="I23" s="10">
        <f>Daten!E23</f>
        <v>0</v>
      </c>
      <c r="J23" s="10">
        <f t="shared" si="2"/>
        <v>0</v>
      </c>
      <c r="K23" s="10">
        <f t="shared" si="3"/>
        <v>0</v>
      </c>
      <c r="L23" s="11">
        <f t="shared" si="4"/>
        <v>0</v>
      </c>
    </row>
    <row r="24" spans="1:15" x14ac:dyDescent="0.25">
      <c r="A24" s="98">
        <f>Daten!A24</f>
        <v>0</v>
      </c>
      <c r="B24" s="138"/>
      <c r="C24" s="85"/>
      <c r="D24" s="19"/>
      <c r="E24" s="91"/>
      <c r="F24" s="84">
        <f t="shared" si="0"/>
        <v>0</v>
      </c>
      <c r="G24" s="15">
        <f>Daten!O24</f>
        <v>0</v>
      </c>
      <c r="H24" s="10">
        <f t="shared" si="1"/>
        <v>0</v>
      </c>
      <c r="I24" s="10">
        <f>Daten!E24</f>
        <v>0</v>
      </c>
      <c r="J24" s="10">
        <f t="shared" si="2"/>
        <v>0</v>
      </c>
      <c r="K24" s="10">
        <f t="shared" si="3"/>
        <v>0</v>
      </c>
      <c r="L24" s="11">
        <f t="shared" si="4"/>
        <v>0</v>
      </c>
    </row>
    <row r="25" spans="1:15" x14ac:dyDescent="0.25">
      <c r="A25" s="98">
        <f>Daten!A25</f>
        <v>0</v>
      </c>
      <c r="B25" s="138"/>
      <c r="C25" s="85"/>
      <c r="D25" s="19"/>
      <c r="E25" s="91"/>
      <c r="F25" s="84">
        <f t="shared" si="0"/>
        <v>0</v>
      </c>
      <c r="G25" s="15">
        <f>Daten!O25</f>
        <v>0</v>
      </c>
      <c r="H25" s="10">
        <f t="shared" si="1"/>
        <v>0</v>
      </c>
      <c r="I25" s="10">
        <f>Daten!E25</f>
        <v>0</v>
      </c>
      <c r="J25" s="10">
        <f t="shared" si="2"/>
        <v>0</v>
      </c>
      <c r="K25" s="10">
        <f t="shared" si="3"/>
        <v>0</v>
      </c>
      <c r="L25" s="11">
        <f t="shared" si="4"/>
        <v>0</v>
      </c>
    </row>
    <row r="26" spans="1:15" x14ac:dyDescent="0.25">
      <c r="A26" s="98">
        <f>Daten!A26</f>
        <v>0</v>
      </c>
      <c r="B26" s="138"/>
      <c r="C26" s="85"/>
      <c r="D26" s="19"/>
      <c r="E26" s="91"/>
      <c r="F26" s="84">
        <f t="shared" si="0"/>
        <v>0</v>
      </c>
      <c r="G26" s="15">
        <f>Daten!O26</f>
        <v>0</v>
      </c>
      <c r="H26" s="10">
        <f t="shared" si="1"/>
        <v>0</v>
      </c>
      <c r="I26" s="10">
        <f>Daten!E26</f>
        <v>0</v>
      </c>
      <c r="J26" s="10">
        <f t="shared" si="2"/>
        <v>0</v>
      </c>
      <c r="K26" s="10">
        <f t="shared" si="3"/>
        <v>0</v>
      </c>
      <c r="L26" s="11">
        <f t="shared" si="4"/>
        <v>0</v>
      </c>
    </row>
    <row r="27" spans="1:15" x14ac:dyDescent="0.25">
      <c r="A27" s="98">
        <f>Daten!A27</f>
        <v>0</v>
      </c>
      <c r="B27" s="138"/>
      <c r="C27" s="85"/>
      <c r="D27" s="19"/>
      <c r="E27" s="91"/>
      <c r="F27" s="84">
        <f t="shared" si="0"/>
        <v>0</v>
      </c>
      <c r="G27" s="15">
        <f>Daten!O27</f>
        <v>0</v>
      </c>
      <c r="H27" s="10">
        <f t="shared" si="1"/>
        <v>0</v>
      </c>
      <c r="I27" s="10">
        <f>Daten!E27</f>
        <v>0</v>
      </c>
      <c r="J27" s="10">
        <f t="shared" si="2"/>
        <v>0</v>
      </c>
      <c r="K27" s="10">
        <f t="shared" si="3"/>
        <v>0</v>
      </c>
      <c r="L27" s="11">
        <f t="shared" si="4"/>
        <v>0</v>
      </c>
    </row>
    <row r="28" spans="1:15" x14ac:dyDescent="0.25">
      <c r="A28" s="98">
        <f>Daten!A28</f>
        <v>0</v>
      </c>
      <c r="B28" s="138"/>
      <c r="C28" s="85"/>
      <c r="D28" s="19"/>
      <c r="E28" s="91"/>
      <c r="F28" s="84">
        <f t="shared" si="0"/>
        <v>0</v>
      </c>
      <c r="G28" s="15">
        <f>Daten!O28</f>
        <v>0</v>
      </c>
      <c r="H28" s="10">
        <f t="shared" si="1"/>
        <v>0</v>
      </c>
      <c r="I28" s="10">
        <f>Daten!E28</f>
        <v>0</v>
      </c>
      <c r="J28" s="10">
        <f t="shared" si="2"/>
        <v>0</v>
      </c>
      <c r="K28" s="10">
        <f t="shared" si="3"/>
        <v>0</v>
      </c>
      <c r="L28" s="11">
        <f t="shared" si="4"/>
        <v>0</v>
      </c>
    </row>
    <row r="29" spans="1:15" x14ac:dyDescent="0.25">
      <c r="A29" s="98">
        <f>Daten!A29</f>
        <v>0</v>
      </c>
      <c r="B29" s="138"/>
      <c r="C29" s="85"/>
      <c r="D29" s="19"/>
      <c r="E29" s="91"/>
      <c r="F29" s="84">
        <f t="shared" si="0"/>
        <v>0</v>
      </c>
      <c r="G29" s="15">
        <f>Daten!O29</f>
        <v>0</v>
      </c>
      <c r="H29" s="10">
        <f t="shared" si="1"/>
        <v>0</v>
      </c>
      <c r="I29" s="10">
        <f>Daten!E29</f>
        <v>0</v>
      </c>
      <c r="J29" s="10">
        <f t="shared" si="2"/>
        <v>0</v>
      </c>
      <c r="K29" s="10">
        <f t="shared" si="3"/>
        <v>0</v>
      </c>
      <c r="L29" s="11">
        <f t="shared" si="4"/>
        <v>0</v>
      </c>
    </row>
    <row r="30" spans="1:15" x14ac:dyDescent="0.25">
      <c r="A30" s="98">
        <f>Daten!A30</f>
        <v>0</v>
      </c>
      <c r="B30" s="138"/>
      <c r="C30" s="85"/>
      <c r="D30" s="19"/>
      <c r="E30" s="91"/>
      <c r="F30" s="84">
        <f t="shared" si="0"/>
        <v>0</v>
      </c>
      <c r="G30" s="15">
        <f>Daten!O30</f>
        <v>0</v>
      </c>
      <c r="H30" s="10">
        <f t="shared" si="1"/>
        <v>0</v>
      </c>
      <c r="I30" s="10">
        <f>Daten!E30</f>
        <v>0</v>
      </c>
      <c r="J30" s="10">
        <f t="shared" si="2"/>
        <v>0</v>
      </c>
      <c r="K30" s="10">
        <f t="shared" si="3"/>
        <v>0</v>
      </c>
      <c r="L30" s="11">
        <f t="shared" si="4"/>
        <v>0</v>
      </c>
    </row>
    <row r="31" spans="1:15" x14ac:dyDescent="0.25">
      <c r="A31" s="98">
        <f>Daten!A31</f>
        <v>0</v>
      </c>
      <c r="B31" s="138"/>
      <c r="C31" s="85"/>
      <c r="D31" s="19"/>
      <c r="E31" s="91"/>
      <c r="F31" s="84">
        <f t="shared" si="0"/>
        <v>0</v>
      </c>
      <c r="G31" s="15">
        <f>Daten!O31</f>
        <v>0</v>
      </c>
      <c r="H31" s="10">
        <f t="shared" si="1"/>
        <v>0</v>
      </c>
      <c r="I31" s="10">
        <f>Daten!E31</f>
        <v>0</v>
      </c>
      <c r="J31" s="10">
        <f t="shared" si="2"/>
        <v>0</v>
      </c>
      <c r="K31" s="10">
        <f t="shared" si="3"/>
        <v>0</v>
      </c>
      <c r="L31" s="11">
        <f t="shared" si="4"/>
        <v>0</v>
      </c>
    </row>
    <row r="32" spans="1:15" x14ac:dyDescent="0.25">
      <c r="A32" s="99">
        <f>Daten!A32</f>
        <v>0</v>
      </c>
      <c r="B32" s="139"/>
      <c r="C32" s="86"/>
      <c r="D32" s="20"/>
      <c r="E32" s="92"/>
      <c r="F32" s="121">
        <f t="shared" si="0"/>
        <v>0</v>
      </c>
      <c r="G32" s="16"/>
      <c r="H32" s="12">
        <f t="shared" si="1"/>
        <v>0</v>
      </c>
      <c r="I32" s="12"/>
      <c r="J32" s="12">
        <f t="shared" si="2"/>
        <v>0</v>
      </c>
      <c r="K32" s="12">
        <f t="shared" si="3"/>
        <v>0</v>
      </c>
      <c r="L32" s="13">
        <f t="shared" si="4"/>
        <v>0</v>
      </c>
    </row>
    <row r="33" spans="2:12" x14ac:dyDescent="0.25">
      <c r="B33" s="17"/>
      <c r="C33" s="2"/>
      <c r="D33" s="1"/>
      <c r="E33" s="2"/>
      <c r="F33" s="2"/>
      <c r="G33" s="4"/>
      <c r="H33" s="3"/>
      <c r="I33" s="3"/>
      <c r="J33" s="3"/>
      <c r="K33" s="3"/>
      <c r="L33" s="3"/>
    </row>
    <row r="34" spans="2:12" x14ac:dyDescent="0.25">
      <c r="B34" s="93"/>
      <c r="D34" s="1"/>
      <c r="F34" s="2"/>
      <c r="G34" s="2"/>
      <c r="H34" s="3"/>
      <c r="I34" s="3"/>
      <c r="J34" s="3"/>
      <c r="K34" s="3"/>
      <c r="L34" s="3"/>
    </row>
    <row r="35" spans="2:12" x14ac:dyDescent="0.25">
      <c r="B35" s="17"/>
      <c r="D35" s="1"/>
      <c r="F35" s="2"/>
      <c r="G35" s="2"/>
      <c r="H35" s="3"/>
      <c r="I35" s="3"/>
      <c r="J35" s="3"/>
      <c r="K35" s="3"/>
      <c r="L35" s="3"/>
    </row>
  </sheetData>
  <sheetProtection sheet="1" objects="1" scenarios="1"/>
  <mergeCells count="1">
    <mergeCell ref="G1:H1"/>
  </mergeCells>
  <pageMargins left="0.79" right="0.15748031496062992" top="0.78740157480314965" bottom="0.78740157480314965" header="0.31496062992125984" footer="0.31496062992125984"/>
  <pageSetup paperSize="9" orientation="landscape" r:id="rId1"/>
  <headerFooter>
    <oddHeader>&amp;L&amp;9Schweigstr.15&amp;C&amp;9Elektro-Energie-Verbrauch&amp;R&amp;9&amp;D</oddHeader>
  </headerFooter>
  <ignoredErrors>
    <ignoredError sqref="K3:K32 J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T38"/>
  <sheetViews>
    <sheetView showZeros="0" workbookViewId="0">
      <selection activeCell="A6" sqref="A6"/>
    </sheetView>
  </sheetViews>
  <sheetFormatPr baseColWidth="10" defaultRowHeight="15" x14ac:dyDescent="0.25"/>
  <cols>
    <col min="1" max="1" width="13.7109375" bestFit="1" customWidth="1"/>
    <col min="2" max="2" width="4.42578125" style="5" bestFit="1" customWidth="1"/>
    <col min="3" max="3" width="9" bestFit="1" customWidth="1"/>
    <col min="4" max="4" width="8.140625" bestFit="1" customWidth="1"/>
    <col min="5" max="5" width="9" customWidth="1"/>
    <col min="6" max="6" width="9" bestFit="1" customWidth="1"/>
    <col min="7" max="7" width="7.28515625" bestFit="1" customWidth="1"/>
    <col min="8" max="10" width="9" bestFit="1" customWidth="1"/>
    <col min="11" max="11" width="6.42578125" bestFit="1" customWidth="1"/>
    <col min="12" max="12" width="7.85546875" customWidth="1"/>
    <col min="13" max="13" width="7.28515625" bestFit="1" customWidth="1"/>
    <col min="14" max="17" width="8.140625" bestFit="1" customWidth="1"/>
    <col min="18" max="18" width="5.7109375" customWidth="1"/>
    <col min="19" max="19" width="5.7109375" style="5" customWidth="1"/>
  </cols>
  <sheetData>
    <row r="1" spans="1:19" x14ac:dyDescent="0.25">
      <c r="A1" s="108" t="s">
        <v>0</v>
      </c>
      <c r="B1" s="108" t="s">
        <v>16</v>
      </c>
      <c r="C1" s="122" t="s">
        <v>8</v>
      </c>
      <c r="D1" s="123" t="s">
        <v>8</v>
      </c>
      <c r="E1" s="124" t="s">
        <v>1</v>
      </c>
      <c r="F1" s="122" t="s">
        <v>6</v>
      </c>
      <c r="G1" s="123" t="s">
        <v>14</v>
      </c>
      <c r="H1" s="122" t="s">
        <v>7</v>
      </c>
      <c r="I1" s="123" t="s">
        <v>14</v>
      </c>
      <c r="J1" s="125" t="s">
        <v>21</v>
      </c>
      <c r="K1" s="125" t="s">
        <v>14</v>
      </c>
      <c r="L1" s="122" t="s">
        <v>2</v>
      </c>
      <c r="M1" s="123" t="s">
        <v>14</v>
      </c>
      <c r="N1" s="123" t="s">
        <v>15</v>
      </c>
      <c r="O1" s="124" t="s">
        <v>17</v>
      </c>
      <c r="P1" s="124" t="s">
        <v>3</v>
      </c>
      <c r="Q1" s="126" t="s">
        <v>4</v>
      </c>
      <c r="R1" s="127" t="s">
        <v>23</v>
      </c>
      <c r="S1" s="127" t="s">
        <v>43</v>
      </c>
    </row>
    <row r="2" spans="1:19" x14ac:dyDescent="0.25">
      <c r="A2" s="109"/>
      <c r="B2" s="109" t="s">
        <v>16</v>
      </c>
      <c r="C2" s="110" t="s">
        <v>11</v>
      </c>
      <c r="D2" s="111" t="s">
        <v>10</v>
      </c>
      <c r="E2" s="109" t="s">
        <v>10</v>
      </c>
      <c r="F2" s="112" t="s">
        <v>11</v>
      </c>
      <c r="G2" s="113" t="s">
        <v>10</v>
      </c>
      <c r="H2" s="112" t="s">
        <v>11</v>
      </c>
      <c r="I2" s="114" t="s">
        <v>10</v>
      </c>
      <c r="J2" s="112" t="s">
        <v>11</v>
      </c>
      <c r="K2" s="115" t="s">
        <v>10</v>
      </c>
      <c r="L2" s="112" t="s">
        <v>10</v>
      </c>
      <c r="M2" s="113" t="s">
        <v>10</v>
      </c>
      <c r="N2" s="113" t="s">
        <v>10</v>
      </c>
      <c r="O2" s="116" t="s">
        <v>10</v>
      </c>
      <c r="P2" s="109" t="s">
        <v>10</v>
      </c>
      <c r="Q2" s="109" t="s">
        <v>10</v>
      </c>
      <c r="R2" s="128" t="s">
        <v>42</v>
      </c>
      <c r="S2" s="128" t="s">
        <v>20</v>
      </c>
    </row>
    <row r="3" spans="1:19" x14ac:dyDescent="0.25">
      <c r="A3" s="94"/>
      <c r="B3" s="40" t="str">
        <f>MID(Übersicht!B3,7,4)</f>
        <v/>
      </c>
      <c r="C3" s="41"/>
      <c r="D3" s="42">
        <f>Übersicht!F3*C3</f>
        <v>0</v>
      </c>
      <c r="E3" s="43"/>
      <c r="F3" s="44"/>
      <c r="G3" s="45"/>
      <c r="H3" s="41"/>
      <c r="I3" s="45"/>
      <c r="J3" s="44"/>
      <c r="K3" s="45"/>
      <c r="L3" s="44"/>
      <c r="M3" s="42">
        <f>Übersicht!F3*L3</f>
        <v>0</v>
      </c>
      <c r="N3" s="42">
        <f>ROUND(D3+E3+G3+I3+M3,2)</f>
        <v>0</v>
      </c>
      <c r="O3" s="129">
        <f>C3+F3+H3+L3</f>
        <v>0</v>
      </c>
      <c r="P3" s="42">
        <f>$N3*19%</f>
        <v>0</v>
      </c>
      <c r="Q3" s="46">
        <f>N3+P3</f>
        <v>0</v>
      </c>
      <c r="R3" s="131">
        <f>Übersicht!F3</f>
        <v>0</v>
      </c>
      <c r="S3" s="132">
        <v>0</v>
      </c>
    </row>
    <row r="4" spans="1:19" x14ac:dyDescent="0.25">
      <c r="A4" s="95"/>
      <c r="B4" s="47" t="str">
        <f>MID(Übersicht!B4,7,4)</f>
        <v/>
      </c>
      <c r="C4" s="48"/>
      <c r="D4" s="49">
        <f>Übersicht!F4*C4</f>
        <v>0</v>
      </c>
      <c r="E4" s="50"/>
      <c r="F4" s="48"/>
      <c r="G4" s="49">
        <f>Übersicht!F4*F4</f>
        <v>0</v>
      </c>
      <c r="H4" s="48"/>
      <c r="I4" s="49">
        <f>Übersicht!F4*H4</f>
        <v>0</v>
      </c>
      <c r="J4" s="51"/>
      <c r="K4" s="49"/>
      <c r="L4" s="51"/>
      <c r="M4" s="49">
        <f>Übersicht!F4*L4</f>
        <v>0</v>
      </c>
      <c r="N4" s="49">
        <f>ROUND(D4+E4+G4+I4+M4,2)</f>
        <v>0</v>
      </c>
      <c r="O4" s="52">
        <f>C4+F4+H4+J4+L4</f>
        <v>0</v>
      </c>
      <c r="P4" s="49">
        <f>$N4*19%</f>
        <v>0</v>
      </c>
      <c r="Q4" s="53">
        <f>N4+P4</f>
        <v>0</v>
      </c>
      <c r="R4" s="133">
        <f>Übersicht!F4</f>
        <v>0</v>
      </c>
      <c r="S4" s="134" t="str">
        <f t="shared" ref="S4:S32" si="0">IF(AND(Q3&lt;&gt;0,Q4&lt;&gt;0),(Q4*100)/Q3-100,"")</f>
        <v/>
      </c>
    </row>
    <row r="5" spans="1:19" x14ac:dyDescent="0.25">
      <c r="A5" s="95"/>
      <c r="B5" s="47" t="str">
        <f>MID(Übersicht!B5,7,4)</f>
        <v/>
      </c>
      <c r="C5" s="48"/>
      <c r="D5" s="49">
        <f>Übersicht!F5*C5</f>
        <v>0</v>
      </c>
      <c r="E5" s="50"/>
      <c r="F5" s="48"/>
      <c r="G5" s="49">
        <f>Übersicht!F5*F5</f>
        <v>0</v>
      </c>
      <c r="H5" s="48"/>
      <c r="I5" s="49">
        <f>Übersicht!F5*H5</f>
        <v>0</v>
      </c>
      <c r="J5" s="48"/>
      <c r="K5" s="49">
        <f>Übersicht!F5*J5</f>
        <v>0</v>
      </c>
      <c r="L5" s="51"/>
      <c r="M5" s="49">
        <f>Übersicht!F5*L5</f>
        <v>0</v>
      </c>
      <c r="N5" s="49">
        <f>ROUND(D5+E5+G5+I5+K5+M5,2)</f>
        <v>0</v>
      </c>
      <c r="O5" s="52">
        <f>C5+F5+H5+J5+L5</f>
        <v>0</v>
      </c>
      <c r="P5" s="49">
        <f t="shared" ref="P5:P31" si="1">$N5*19%</f>
        <v>0</v>
      </c>
      <c r="Q5" s="53">
        <f t="shared" ref="Q5:Q31" si="2">N5+P5</f>
        <v>0</v>
      </c>
      <c r="R5" s="133">
        <f>Übersicht!F5</f>
        <v>0</v>
      </c>
      <c r="S5" s="134" t="str">
        <f t="shared" si="0"/>
        <v/>
      </c>
    </row>
    <row r="6" spans="1:19" x14ac:dyDescent="0.25">
      <c r="A6" s="95"/>
      <c r="B6" s="47" t="str">
        <f>MID(Übersicht!B6,7,4)</f>
        <v/>
      </c>
      <c r="C6" s="48"/>
      <c r="D6" s="49">
        <f>Übersicht!F6*C6</f>
        <v>0</v>
      </c>
      <c r="E6" s="50"/>
      <c r="F6" s="48"/>
      <c r="G6" s="49">
        <f>Übersicht!F6*F6</f>
        <v>0</v>
      </c>
      <c r="H6" s="48"/>
      <c r="I6" s="49">
        <f>Übersicht!F6*H6</f>
        <v>0</v>
      </c>
      <c r="J6" s="48"/>
      <c r="K6" s="49">
        <f>Übersicht!F6*J6</f>
        <v>0</v>
      </c>
      <c r="L6" s="51"/>
      <c r="M6" s="49">
        <f>Übersicht!F6*L6</f>
        <v>0</v>
      </c>
      <c r="N6" s="49">
        <f>ROUND(D6+E6+M6,2)</f>
        <v>0</v>
      </c>
      <c r="O6" s="52">
        <f t="shared" ref="O6:O32" si="3">C6+F6+H6+J6+L6</f>
        <v>0</v>
      </c>
      <c r="P6" s="49">
        <f t="shared" si="1"/>
        <v>0</v>
      </c>
      <c r="Q6" s="53">
        <f>N6+P6</f>
        <v>0</v>
      </c>
      <c r="R6" s="133">
        <f>Übersicht!F6</f>
        <v>0</v>
      </c>
      <c r="S6" s="134" t="str">
        <f t="shared" si="0"/>
        <v/>
      </c>
    </row>
    <row r="7" spans="1:19" x14ac:dyDescent="0.25">
      <c r="A7" s="95"/>
      <c r="B7" s="47" t="str">
        <f>MID(Übersicht!B7,7,4)</f>
        <v/>
      </c>
      <c r="C7" s="48"/>
      <c r="D7" s="49">
        <f>Übersicht!F7*C7</f>
        <v>0</v>
      </c>
      <c r="E7" s="50"/>
      <c r="F7" s="48"/>
      <c r="G7" s="49">
        <f>Übersicht!F7*F7</f>
        <v>0</v>
      </c>
      <c r="H7" s="48"/>
      <c r="I7" s="49">
        <f>Übersicht!F7*H7</f>
        <v>0</v>
      </c>
      <c r="J7" s="51"/>
      <c r="K7" s="49">
        <f>Übersicht!F7*J7</f>
        <v>0</v>
      </c>
      <c r="L7" s="51"/>
      <c r="M7" s="49">
        <f>Übersicht!F7*L7</f>
        <v>0</v>
      </c>
      <c r="N7" s="49">
        <f t="shared" ref="N7:N32" si="4">ROUND(D7+E7+G7+I7+K7+M7,2)</f>
        <v>0</v>
      </c>
      <c r="O7" s="52">
        <f t="shared" si="3"/>
        <v>0</v>
      </c>
      <c r="P7" s="49">
        <f t="shared" si="1"/>
        <v>0</v>
      </c>
      <c r="Q7" s="53">
        <f t="shared" si="2"/>
        <v>0</v>
      </c>
      <c r="R7" s="133">
        <f>Übersicht!F7</f>
        <v>0</v>
      </c>
      <c r="S7" s="134" t="str">
        <f t="shared" si="0"/>
        <v/>
      </c>
    </row>
    <row r="8" spans="1:19" x14ac:dyDescent="0.25">
      <c r="A8" s="95"/>
      <c r="B8" s="47" t="str">
        <f>MID(Übersicht!B8,7,4)</f>
        <v/>
      </c>
      <c r="C8" s="48"/>
      <c r="D8" s="49">
        <f>Übersicht!F8*C8</f>
        <v>0</v>
      </c>
      <c r="E8" s="50"/>
      <c r="F8" s="48"/>
      <c r="G8" s="49">
        <f>Übersicht!F8*F8</f>
        <v>0</v>
      </c>
      <c r="H8" s="48"/>
      <c r="I8" s="49">
        <f>Übersicht!F8*H8</f>
        <v>0</v>
      </c>
      <c r="J8" s="51"/>
      <c r="K8" s="49">
        <f>Übersicht!F8*J8</f>
        <v>0</v>
      </c>
      <c r="L8" s="51"/>
      <c r="M8" s="49">
        <f>Übersicht!F8*L8</f>
        <v>0</v>
      </c>
      <c r="N8" s="49">
        <f t="shared" si="4"/>
        <v>0</v>
      </c>
      <c r="O8" s="52">
        <f t="shared" si="3"/>
        <v>0</v>
      </c>
      <c r="P8" s="49">
        <f t="shared" si="1"/>
        <v>0</v>
      </c>
      <c r="Q8" s="53">
        <f t="shared" si="2"/>
        <v>0</v>
      </c>
      <c r="R8" s="133">
        <f>Übersicht!F8</f>
        <v>0</v>
      </c>
      <c r="S8" s="134" t="str">
        <f t="shared" si="0"/>
        <v/>
      </c>
    </row>
    <row r="9" spans="1:19" x14ac:dyDescent="0.25">
      <c r="A9" s="95"/>
      <c r="B9" s="47" t="str">
        <f>MID(Übersicht!B9,7,4)</f>
        <v/>
      </c>
      <c r="C9" s="48"/>
      <c r="D9" s="49">
        <f>Übersicht!F9*C9</f>
        <v>0</v>
      </c>
      <c r="E9" s="50"/>
      <c r="F9" s="48"/>
      <c r="G9" s="49">
        <f>Übersicht!F9*F9</f>
        <v>0</v>
      </c>
      <c r="H9" s="48"/>
      <c r="I9" s="49">
        <f>Übersicht!F9*H9</f>
        <v>0</v>
      </c>
      <c r="J9" s="51"/>
      <c r="K9" s="49">
        <f>Übersicht!F9*J9</f>
        <v>0</v>
      </c>
      <c r="L9" s="51"/>
      <c r="M9" s="49">
        <f>Übersicht!F9*L9</f>
        <v>0</v>
      </c>
      <c r="N9" s="49">
        <f t="shared" si="4"/>
        <v>0</v>
      </c>
      <c r="O9" s="52">
        <f t="shared" si="3"/>
        <v>0</v>
      </c>
      <c r="P9" s="49">
        <f t="shared" si="1"/>
        <v>0</v>
      </c>
      <c r="Q9" s="53">
        <f t="shared" si="2"/>
        <v>0</v>
      </c>
      <c r="R9" s="133">
        <f>Übersicht!F9</f>
        <v>0</v>
      </c>
      <c r="S9" s="134" t="str">
        <f t="shared" si="0"/>
        <v/>
      </c>
    </row>
    <row r="10" spans="1:19" x14ac:dyDescent="0.25">
      <c r="A10" s="95"/>
      <c r="B10" s="47" t="str">
        <f>MID(Übersicht!B10,7,4)</f>
        <v/>
      </c>
      <c r="C10" s="48"/>
      <c r="D10" s="49">
        <f>Übersicht!F10*C10</f>
        <v>0</v>
      </c>
      <c r="E10" s="50"/>
      <c r="F10" s="48"/>
      <c r="G10" s="49">
        <f>Übersicht!F10*F10</f>
        <v>0</v>
      </c>
      <c r="H10" s="48"/>
      <c r="I10" s="49">
        <f>Übersicht!F10*H10</f>
        <v>0</v>
      </c>
      <c r="J10" s="51"/>
      <c r="K10" s="49">
        <f>Übersicht!F10*J10</f>
        <v>0</v>
      </c>
      <c r="L10" s="51"/>
      <c r="M10" s="49">
        <f>Übersicht!F10*L10</f>
        <v>0</v>
      </c>
      <c r="N10" s="49">
        <f t="shared" si="4"/>
        <v>0</v>
      </c>
      <c r="O10" s="52">
        <f t="shared" si="3"/>
        <v>0</v>
      </c>
      <c r="P10" s="49">
        <f t="shared" si="1"/>
        <v>0</v>
      </c>
      <c r="Q10" s="53">
        <f t="shared" si="2"/>
        <v>0</v>
      </c>
      <c r="R10" s="133">
        <f>Übersicht!F10</f>
        <v>0</v>
      </c>
      <c r="S10" s="134" t="str">
        <f t="shared" si="0"/>
        <v/>
      </c>
    </row>
    <row r="11" spans="1:19" x14ac:dyDescent="0.25">
      <c r="A11" s="95"/>
      <c r="B11" s="47" t="str">
        <f>MID(Übersicht!B11,7,4)</f>
        <v/>
      </c>
      <c r="C11" s="48"/>
      <c r="D11" s="49">
        <f>Übersicht!F11*C11</f>
        <v>0</v>
      </c>
      <c r="E11" s="50"/>
      <c r="F11" s="48"/>
      <c r="G11" s="49">
        <f>Übersicht!F11*F11</f>
        <v>0</v>
      </c>
      <c r="H11" s="48"/>
      <c r="I11" s="49">
        <f>Übersicht!F11*H11</f>
        <v>0</v>
      </c>
      <c r="J11" s="51"/>
      <c r="K11" s="49">
        <f>Übersicht!F11*J11</f>
        <v>0</v>
      </c>
      <c r="L11" s="51"/>
      <c r="M11" s="49">
        <f>Übersicht!F11*L11</f>
        <v>0</v>
      </c>
      <c r="N11" s="49">
        <f t="shared" si="4"/>
        <v>0</v>
      </c>
      <c r="O11" s="52">
        <f t="shared" si="3"/>
        <v>0</v>
      </c>
      <c r="P11" s="49">
        <f t="shared" si="1"/>
        <v>0</v>
      </c>
      <c r="Q11" s="53">
        <f t="shared" si="2"/>
        <v>0</v>
      </c>
      <c r="R11" s="133">
        <f>Übersicht!F11</f>
        <v>0</v>
      </c>
      <c r="S11" s="134" t="str">
        <f t="shared" si="0"/>
        <v/>
      </c>
    </row>
    <row r="12" spans="1:19" x14ac:dyDescent="0.25">
      <c r="A12" s="95"/>
      <c r="B12" s="47" t="str">
        <f>MID(Übersicht!B12,7,4)</f>
        <v/>
      </c>
      <c r="C12" s="48"/>
      <c r="D12" s="49">
        <f>Übersicht!F12*C12</f>
        <v>0</v>
      </c>
      <c r="E12" s="50"/>
      <c r="F12" s="48"/>
      <c r="G12" s="49">
        <f>Übersicht!F12*F12</f>
        <v>0</v>
      </c>
      <c r="H12" s="48"/>
      <c r="I12" s="49"/>
      <c r="J12" s="51"/>
      <c r="K12" s="49">
        <f>Übersicht!F12*J12</f>
        <v>0</v>
      </c>
      <c r="L12" s="51"/>
      <c r="M12" s="49">
        <f>Übersicht!F12*L12</f>
        <v>0</v>
      </c>
      <c r="N12" s="49">
        <f t="shared" si="4"/>
        <v>0</v>
      </c>
      <c r="O12" s="52">
        <f t="shared" si="3"/>
        <v>0</v>
      </c>
      <c r="P12" s="49">
        <f t="shared" si="1"/>
        <v>0</v>
      </c>
      <c r="Q12" s="53">
        <f t="shared" si="2"/>
        <v>0</v>
      </c>
      <c r="R12" s="133">
        <f>Übersicht!F12</f>
        <v>0</v>
      </c>
      <c r="S12" s="134" t="str">
        <f t="shared" si="0"/>
        <v/>
      </c>
    </row>
    <row r="13" spans="1:19" x14ac:dyDescent="0.25">
      <c r="A13" s="95"/>
      <c r="B13" s="47" t="str">
        <f>MID(Übersicht!B13,7,4)</f>
        <v/>
      </c>
      <c r="C13" s="48"/>
      <c r="D13" s="49">
        <f>Übersicht!F13*C13</f>
        <v>0</v>
      </c>
      <c r="E13" s="50"/>
      <c r="F13" s="48"/>
      <c r="G13" s="49">
        <f>Übersicht!F13*F13</f>
        <v>0</v>
      </c>
      <c r="H13" s="48"/>
      <c r="I13" s="49">
        <f>Übersicht!F13*H13</f>
        <v>0</v>
      </c>
      <c r="J13" s="51"/>
      <c r="K13" s="49">
        <f>Übersicht!F13*J13</f>
        <v>0</v>
      </c>
      <c r="L13" s="51"/>
      <c r="M13" s="49">
        <f>Übersicht!F13*L13</f>
        <v>0</v>
      </c>
      <c r="N13" s="49">
        <f t="shared" si="4"/>
        <v>0</v>
      </c>
      <c r="O13" s="52">
        <f t="shared" si="3"/>
        <v>0</v>
      </c>
      <c r="P13" s="49">
        <f t="shared" si="1"/>
        <v>0</v>
      </c>
      <c r="Q13" s="53">
        <f t="shared" si="2"/>
        <v>0</v>
      </c>
      <c r="R13" s="133">
        <f>Übersicht!F13</f>
        <v>0</v>
      </c>
      <c r="S13" s="134" t="str">
        <f t="shared" si="0"/>
        <v/>
      </c>
    </row>
    <row r="14" spans="1:19" x14ac:dyDescent="0.25">
      <c r="A14" s="95"/>
      <c r="B14" s="47" t="str">
        <f>MID(Übersicht!B14,7,4)</f>
        <v/>
      </c>
      <c r="C14" s="48"/>
      <c r="D14" s="49">
        <f>Übersicht!F14*C14</f>
        <v>0</v>
      </c>
      <c r="E14" s="50"/>
      <c r="F14" s="48"/>
      <c r="G14" s="49">
        <f>Übersicht!F14*F14</f>
        <v>0</v>
      </c>
      <c r="H14" s="48"/>
      <c r="I14" s="49">
        <f>Übersicht!F14*H14</f>
        <v>0</v>
      </c>
      <c r="J14" s="51"/>
      <c r="K14" s="49">
        <f>Übersicht!F14*J14</f>
        <v>0</v>
      </c>
      <c r="L14" s="51"/>
      <c r="M14" s="49">
        <f>Übersicht!F14*L14</f>
        <v>0</v>
      </c>
      <c r="N14" s="49">
        <f t="shared" si="4"/>
        <v>0</v>
      </c>
      <c r="O14" s="52">
        <f t="shared" si="3"/>
        <v>0</v>
      </c>
      <c r="P14" s="49">
        <f t="shared" si="1"/>
        <v>0</v>
      </c>
      <c r="Q14" s="53">
        <f t="shared" si="2"/>
        <v>0</v>
      </c>
      <c r="R14" s="133">
        <f>Übersicht!F14</f>
        <v>0</v>
      </c>
      <c r="S14" s="134" t="str">
        <f t="shared" si="0"/>
        <v/>
      </c>
    </row>
    <row r="15" spans="1:19" x14ac:dyDescent="0.25">
      <c r="A15" s="95"/>
      <c r="B15" s="47" t="str">
        <f>MID(Übersicht!B15,7,4)</f>
        <v/>
      </c>
      <c r="C15" s="48"/>
      <c r="D15" s="49">
        <f>Übersicht!F15*C15</f>
        <v>0</v>
      </c>
      <c r="E15" s="50"/>
      <c r="F15" s="48"/>
      <c r="G15" s="49">
        <f>Übersicht!F15*F15</f>
        <v>0</v>
      </c>
      <c r="H15" s="48"/>
      <c r="I15" s="49">
        <f>Übersicht!F15*H15</f>
        <v>0</v>
      </c>
      <c r="J15" s="51"/>
      <c r="K15" s="49">
        <f>Übersicht!F15*J15</f>
        <v>0</v>
      </c>
      <c r="L15" s="51"/>
      <c r="M15" s="49">
        <f>Übersicht!F15*L15</f>
        <v>0</v>
      </c>
      <c r="N15" s="49">
        <f t="shared" si="4"/>
        <v>0</v>
      </c>
      <c r="O15" s="52">
        <f t="shared" si="3"/>
        <v>0</v>
      </c>
      <c r="P15" s="49">
        <f t="shared" si="1"/>
        <v>0</v>
      </c>
      <c r="Q15" s="53">
        <f t="shared" si="2"/>
        <v>0</v>
      </c>
      <c r="R15" s="133">
        <f>Übersicht!F15</f>
        <v>0</v>
      </c>
      <c r="S15" s="134" t="str">
        <f t="shared" si="0"/>
        <v/>
      </c>
    </row>
    <row r="16" spans="1:19" x14ac:dyDescent="0.25">
      <c r="A16" s="95"/>
      <c r="B16" s="47" t="str">
        <f>MID(Übersicht!B16,7,4)</f>
        <v/>
      </c>
      <c r="C16" s="48"/>
      <c r="D16" s="49">
        <f>Übersicht!F16*C16</f>
        <v>0</v>
      </c>
      <c r="E16" s="50"/>
      <c r="F16" s="48"/>
      <c r="G16" s="49">
        <f>Übersicht!F16*F16</f>
        <v>0</v>
      </c>
      <c r="H16" s="48"/>
      <c r="I16" s="49">
        <f>Übersicht!F16*H16</f>
        <v>0</v>
      </c>
      <c r="J16" s="51"/>
      <c r="K16" s="49">
        <f>Übersicht!F16*J16</f>
        <v>0</v>
      </c>
      <c r="L16" s="51"/>
      <c r="M16" s="49">
        <f>Übersicht!F16*L16</f>
        <v>0</v>
      </c>
      <c r="N16" s="49">
        <f t="shared" si="4"/>
        <v>0</v>
      </c>
      <c r="O16" s="52">
        <f t="shared" si="3"/>
        <v>0</v>
      </c>
      <c r="P16" s="49">
        <f t="shared" si="1"/>
        <v>0</v>
      </c>
      <c r="Q16" s="53">
        <f t="shared" si="2"/>
        <v>0</v>
      </c>
      <c r="R16" s="133">
        <f>Übersicht!F16</f>
        <v>0</v>
      </c>
      <c r="S16" s="134" t="str">
        <f t="shared" si="0"/>
        <v/>
      </c>
    </row>
    <row r="17" spans="1:20" x14ac:dyDescent="0.25">
      <c r="A17" s="95"/>
      <c r="B17" s="47" t="str">
        <f>MID(Übersicht!B17,7,4)</f>
        <v/>
      </c>
      <c r="C17" s="48"/>
      <c r="D17" s="49">
        <f>Übersicht!F17*C17</f>
        <v>0</v>
      </c>
      <c r="E17" s="50"/>
      <c r="F17" s="48"/>
      <c r="G17" s="49">
        <f>Übersicht!F17*F17</f>
        <v>0</v>
      </c>
      <c r="H17" s="48"/>
      <c r="I17" s="49">
        <f>Übersicht!F17*H17</f>
        <v>0</v>
      </c>
      <c r="J17" s="51"/>
      <c r="K17" s="49">
        <f>Übersicht!F17*J17</f>
        <v>0</v>
      </c>
      <c r="L17" s="51"/>
      <c r="M17" s="49">
        <f>Übersicht!F17*L17</f>
        <v>0</v>
      </c>
      <c r="N17" s="49">
        <f t="shared" si="4"/>
        <v>0</v>
      </c>
      <c r="O17" s="52">
        <f t="shared" si="3"/>
        <v>0</v>
      </c>
      <c r="P17" s="49">
        <f t="shared" si="1"/>
        <v>0</v>
      </c>
      <c r="Q17" s="53">
        <f t="shared" si="2"/>
        <v>0</v>
      </c>
      <c r="R17" s="133">
        <f>Übersicht!F17</f>
        <v>0</v>
      </c>
      <c r="S17" s="134" t="str">
        <f t="shared" si="0"/>
        <v/>
      </c>
    </row>
    <row r="18" spans="1:20" x14ac:dyDescent="0.25">
      <c r="A18" s="95"/>
      <c r="B18" s="47" t="str">
        <f>MID(Übersicht!B18,7,4)</f>
        <v/>
      </c>
      <c r="C18" s="48"/>
      <c r="D18" s="49">
        <f>Übersicht!F18*C18</f>
        <v>0</v>
      </c>
      <c r="E18" s="50"/>
      <c r="F18" s="48"/>
      <c r="G18" s="49">
        <f>Übersicht!F18*F18</f>
        <v>0</v>
      </c>
      <c r="H18" s="48"/>
      <c r="I18" s="49">
        <f>Übersicht!F18*H18</f>
        <v>0</v>
      </c>
      <c r="J18" s="51"/>
      <c r="K18" s="49">
        <f>Übersicht!F18*J18</f>
        <v>0</v>
      </c>
      <c r="L18" s="51"/>
      <c r="M18" s="49">
        <f>Übersicht!F18*L18</f>
        <v>0</v>
      </c>
      <c r="N18" s="49">
        <f t="shared" si="4"/>
        <v>0</v>
      </c>
      <c r="O18" s="52">
        <f t="shared" si="3"/>
        <v>0</v>
      </c>
      <c r="P18" s="49">
        <f t="shared" si="1"/>
        <v>0</v>
      </c>
      <c r="Q18" s="53">
        <f t="shared" si="2"/>
        <v>0</v>
      </c>
      <c r="R18" s="133">
        <f>Übersicht!F18</f>
        <v>0</v>
      </c>
      <c r="S18" s="134" t="str">
        <f t="shared" si="0"/>
        <v/>
      </c>
      <c r="T18" s="117"/>
    </row>
    <row r="19" spans="1:20" x14ac:dyDescent="0.25">
      <c r="A19" s="95"/>
      <c r="B19" s="47" t="str">
        <f>MID(Übersicht!B19,7,4)</f>
        <v/>
      </c>
      <c r="C19" s="48"/>
      <c r="D19" s="49">
        <f>Übersicht!F19*C19</f>
        <v>0</v>
      </c>
      <c r="E19" s="50"/>
      <c r="F19" s="48"/>
      <c r="G19" s="49">
        <f>Übersicht!F19*F19</f>
        <v>0</v>
      </c>
      <c r="H19" s="48"/>
      <c r="I19" s="49">
        <f>Übersicht!F19*H19</f>
        <v>0</v>
      </c>
      <c r="J19" s="51"/>
      <c r="K19" s="49">
        <f>Übersicht!F19*J19</f>
        <v>0</v>
      </c>
      <c r="L19" s="51"/>
      <c r="M19" s="49">
        <f>Übersicht!F19*L19</f>
        <v>0</v>
      </c>
      <c r="N19" s="49">
        <f t="shared" si="4"/>
        <v>0</v>
      </c>
      <c r="O19" s="52">
        <f t="shared" si="3"/>
        <v>0</v>
      </c>
      <c r="P19" s="49">
        <f t="shared" si="1"/>
        <v>0</v>
      </c>
      <c r="Q19" s="53">
        <f t="shared" si="2"/>
        <v>0</v>
      </c>
      <c r="R19" s="133">
        <f>Übersicht!F19</f>
        <v>0</v>
      </c>
      <c r="S19" s="134" t="str">
        <f t="shared" si="0"/>
        <v/>
      </c>
    </row>
    <row r="20" spans="1:20" x14ac:dyDescent="0.25">
      <c r="A20" s="95"/>
      <c r="B20" s="47" t="str">
        <f>MID(Übersicht!B20,7,4)</f>
        <v/>
      </c>
      <c r="C20" s="48"/>
      <c r="D20" s="49">
        <f>Übersicht!F20*C20</f>
        <v>0</v>
      </c>
      <c r="E20" s="50"/>
      <c r="F20" s="48"/>
      <c r="G20" s="49">
        <f>Übersicht!F20*F20</f>
        <v>0</v>
      </c>
      <c r="H20" s="48"/>
      <c r="I20" s="49">
        <f>Übersicht!F20*H20</f>
        <v>0</v>
      </c>
      <c r="J20" s="51"/>
      <c r="K20" s="49">
        <f>Übersicht!F20*J20</f>
        <v>0</v>
      </c>
      <c r="L20" s="51"/>
      <c r="M20" s="49">
        <f>Übersicht!F20*L20</f>
        <v>0</v>
      </c>
      <c r="N20" s="49">
        <f t="shared" si="4"/>
        <v>0</v>
      </c>
      <c r="O20" s="52">
        <f t="shared" si="3"/>
        <v>0</v>
      </c>
      <c r="P20" s="49">
        <f t="shared" si="1"/>
        <v>0</v>
      </c>
      <c r="Q20" s="53">
        <f t="shared" si="2"/>
        <v>0</v>
      </c>
      <c r="R20" s="133">
        <f>Übersicht!F20</f>
        <v>0</v>
      </c>
      <c r="S20" s="134" t="str">
        <f t="shared" si="0"/>
        <v/>
      </c>
      <c r="T20" s="117"/>
    </row>
    <row r="21" spans="1:20" x14ac:dyDescent="0.25">
      <c r="A21" s="95"/>
      <c r="B21" s="47" t="str">
        <f>MID(Übersicht!B21,7,4)</f>
        <v/>
      </c>
      <c r="C21" s="48"/>
      <c r="D21" s="49">
        <f>Übersicht!F21*C21</f>
        <v>0</v>
      </c>
      <c r="E21" s="50"/>
      <c r="F21" s="48"/>
      <c r="G21" s="49">
        <f>Übersicht!F21*F21</f>
        <v>0</v>
      </c>
      <c r="H21" s="48"/>
      <c r="I21" s="49">
        <f>Übersicht!F21*H21</f>
        <v>0</v>
      </c>
      <c r="J21" s="51"/>
      <c r="K21" s="49">
        <f>Übersicht!F21*J21</f>
        <v>0</v>
      </c>
      <c r="L21" s="51"/>
      <c r="M21" s="49">
        <f>Übersicht!F21*L21</f>
        <v>0</v>
      </c>
      <c r="N21" s="49">
        <f t="shared" si="4"/>
        <v>0</v>
      </c>
      <c r="O21" s="52">
        <f t="shared" si="3"/>
        <v>0</v>
      </c>
      <c r="P21" s="49">
        <f t="shared" si="1"/>
        <v>0</v>
      </c>
      <c r="Q21" s="53">
        <f t="shared" si="2"/>
        <v>0</v>
      </c>
      <c r="R21" s="133">
        <f>Übersicht!F21</f>
        <v>0</v>
      </c>
      <c r="S21" s="134" t="str">
        <f t="shared" si="0"/>
        <v/>
      </c>
    </row>
    <row r="22" spans="1:20" x14ac:dyDescent="0.25">
      <c r="A22" s="95"/>
      <c r="B22" s="47" t="str">
        <f>MID(Übersicht!B22,7,4)</f>
        <v/>
      </c>
      <c r="C22" s="48"/>
      <c r="D22" s="49">
        <f>Übersicht!F22*C22</f>
        <v>0</v>
      </c>
      <c r="E22" s="50"/>
      <c r="F22" s="48"/>
      <c r="G22" s="49">
        <f>Übersicht!F22*F22</f>
        <v>0</v>
      </c>
      <c r="H22" s="48"/>
      <c r="I22" s="49">
        <f>Übersicht!F22*H22</f>
        <v>0</v>
      </c>
      <c r="J22" s="51"/>
      <c r="K22" s="49">
        <f>Übersicht!F22*J22</f>
        <v>0</v>
      </c>
      <c r="L22" s="51"/>
      <c r="M22" s="49">
        <f>Übersicht!F22*L22</f>
        <v>0</v>
      </c>
      <c r="N22" s="49">
        <f t="shared" si="4"/>
        <v>0</v>
      </c>
      <c r="O22" s="52">
        <f t="shared" si="3"/>
        <v>0</v>
      </c>
      <c r="P22" s="49">
        <f t="shared" si="1"/>
        <v>0</v>
      </c>
      <c r="Q22" s="53">
        <f t="shared" si="2"/>
        <v>0</v>
      </c>
      <c r="R22" s="133">
        <f>Übersicht!F22</f>
        <v>0</v>
      </c>
      <c r="S22" s="134" t="str">
        <f t="shared" si="0"/>
        <v/>
      </c>
    </row>
    <row r="23" spans="1:20" x14ac:dyDescent="0.25">
      <c r="A23" s="95"/>
      <c r="B23" s="47" t="str">
        <f>MID(Übersicht!B23,7,4)</f>
        <v/>
      </c>
      <c r="C23" s="48"/>
      <c r="D23" s="49">
        <f>Übersicht!F23*C23</f>
        <v>0</v>
      </c>
      <c r="E23" s="50"/>
      <c r="F23" s="48"/>
      <c r="G23" s="49">
        <f>Übersicht!F23*F23</f>
        <v>0</v>
      </c>
      <c r="H23" s="48"/>
      <c r="I23" s="49">
        <f>Übersicht!F23*H23</f>
        <v>0</v>
      </c>
      <c r="J23" s="51"/>
      <c r="K23" s="49">
        <f>Übersicht!F23*J23</f>
        <v>0</v>
      </c>
      <c r="L23" s="51"/>
      <c r="M23" s="49">
        <f>Übersicht!F23*L23</f>
        <v>0</v>
      </c>
      <c r="N23" s="49">
        <f t="shared" si="4"/>
        <v>0</v>
      </c>
      <c r="O23" s="52">
        <f t="shared" si="3"/>
        <v>0</v>
      </c>
      <c r="P23" s="49">
        <f t="shared" si="1"/>
        <v>0</v>
      </c>
      <c r="Q23" s="53">
        <f t="shared" si="2"/>
        <v>0</v>
      </c>
      <c r="R23" s="133">
        <f>Übersicht!F23</f>
        <v>0</v>
      </c>
      <c r="S23" s="134" t="str">
        <f t="shared" si="0"/>
        <v/>
      </c>
    </row>
    <row r="24" spans="1:20" x14ac:dyDescent="0.25">
      <c r="A24" s="95"/>
      <c r="B24" s="47" t="str">
        <f>MID(Übersicht!B24,7,4)</f>
        <v/>
      </c>
      <c r="C24" s="48"/>
      <c r="D24" s="49">
        <f>Übersicht!F24*C24</f>
        <v>0</v>
      </c>
      <c r="E24" s="50"/>
      <c r="F24" s="48"/>
      <c r="G24" s="49">
        <f>Übersicht!F24*F24</f>
        <v>0</v>
      </c>
      <c r="H24" s="48"/>
      <c r="I24" s="49">
        <f>Übersicht!F24*H24</f>
        <v>0</v>
      </c>
      <c r="J24" s="51"/>
      <c r="K24" s="49">
        <f>Übersicht!F24*J24</f>
        <v>0</v>
      </c>
      <c r="L24" s="51"/>
      <c r="M24" s="49">
        <f>Übersicht!F24*L24</f>
        <v>0</v>
      </c>
      <c r="N24" s="49">
        <f t="shared" si="4"/>
        <v>0</v>
      </c>
      <c r="O24" s="52">
        <f t="shared" si="3"/>
        <v>0</v>
      </c>
      <c r="P24" s="49">
        <f t="shared" si="1"/>
        <v>0</v>
      </c>
      <c r="Q24" s="53">
        <f t="shared" si="2"/>
        <v>0</v>
      </c>
      <c r="R24" s="133">
        <f>Übersicht!F24</f>
        <v>0</v>
      </c>
      <c r="S24" s="134" t="str">
        <f t="shared" si="0"/>
        <v/>
      </c>
    </row>
    <row r="25" spans="1:20" x14ac:dyDescent="0.25">
      <c r="A25" s="95"/>
      <c r="B25" s="47" t="str">
        <f>MID(Übersicht!B25,7,4)</f>
        <v/>
      </c>
      <c r="C25" s="48"/>
      <c r="D25" s="49">
        <f>Übersicht!F25*C25</f>
        <v>0</v>
      </c>
      <c r="E25" s="50"/>
      <c r="F25" s="48"/>
      <c r="G25" s="49">
        <f>Übersicht!F25*F25</f>
        <v>0</v>
      </c>
      <c r="H25" s="48"/>
      <c r="I25" s="49">
        <f>Übersicht!F25*H25</f>
        <v>0</v>
      </c>
      <c r="J25" s="51"/>
      <c r="K25" s="49">
        <f>Übersicht!F25*J25</f>
        <v>0</v>
      </c>
      <c r="L25" s="51"/>
      <c r="M25" s="49">
        <f>Übersicht!F25*L25</f>
        <v>0</v>
      </c>
      <c r="N25" s="49">
        <f t="shared" si="4"/>
        <v>0</v>
      </c>
      <c r="O25" s="52">
        <f t="shared" si="3"/>
        <v>0</v>
      </c>
      <c r="P25" s="49">
        <f t="shared" si="1"/>
        <v>0</v>
      </c>
      <c r="Q25" s="53">
        <f t="shared" si="2"/>
        <v>0</v>
      </c>
      <c r="R25" s="133">
        <f>Übersicht!F25</f>
        <v>0</v>
      </c>
      <c r="S25" s="134" t="str">
        <f t="shared" si="0"/>
        <v/>
      </c>
    </row>
    <row r="26" spans="1:20" x14ac:dyDescent="0.25">
      <c r="A26" s="95"/>
      <c r="B26" s="47" t="str">
        <f>MID(Übersicht!B26,7,4)</f>
        <v/>
      </c>
      <c r="C26" s="48"/>
      <c r="D26" s="49">
        <f>Übersicht!F26*C26</f>
        <v>0</v>
      </c>
      <c r="E26" s="50"/>
      <c r="F26" s="48"/>
      <c r="G26" s="49">
        <f>Übersicht!F26*F26</f>
        <v>0</v>
      </c>
      <c r="H26" s="48"/>
      <c r="I26" s="49">
        <f>Übersicht!F26*H26</f>
        <v>0</v>
      </c>
      <c r="J26" s="51"/>
      <c r="K26" s="49">
        <f>Übersicht!F26*J26</f>
        <v>0</v>
      </c>
      <c r="L26" s="51"/>
      <c r="M26" s="49">
        <f>Übersicht!F26*L26</f>
        <v>0</v>
      </c>
      <c r="N26" s="49">
        <f t="shared" si="4"/>
        <v>0</v>
      </c>
      <c r="O26" s="52">
        <f t="shared" si="3"/>
        <v>0</v>
      </c>
      <c r="P26" s="49">
        <f t="shared" si="1"/>
        <v>0</v>
      </c>
      <c r="Q26" s="53">
        <f t="shared" si="2"/>
        <v>0</v>
      </c>
      <c r="R26" s="133">
        <f>Übersicht!F26</f>
        <v>0</v>
      </c>
      <c r="S26" s="134" t="str">
        <f t="shared" si="0"/>
        <v/>
      </c>
    </row>
    <row r="27" spans="1:20" x14ac:dyDescent="0.25">
      <c r="A27" s="95"/>
      <c r="B27" s="47" t="str">
        <f>MID(Übersicht!B27,7,4)</f>
        <v/>
      </c>
      <c r="C27" s="48"/>
      <c r="D27" s="49">
        <f>Übersicht!F27*C27</f>
        <v>0</v>
      </c>
      <c r="E27" s="50"/>
      <c r="F27" s="48"/>
      <c r="G27" s="49">
        <f>Übersicht!F27*F27</f>
        <v>0</v>
      </c>
      <c r="H27" s="48"/>
      <c r="I27" s="49">
        <f>Übersicht!F27*H27</f>
        <v>0</v>
      </c>
      <c r="J27" s="51"/>
      <c r="K27" s="49">
        <f>Übersicht!F27*J27</f>
        <v>0</v>
      </c>
      <c r="L27" s="51"/>
      <c r="M27" s="49">
        <f>Übersicht!F27*L27</f>
        <v>0</v>
      </c>
      <c r="N27" s="49">
        <f t="shared" si="4"/>
        <v>0</v>
      </c>
      <c r="O27" s="52">
        <f t="shared" si="3"/>
        <v>0</v>
      </c>
      <c r="P27" s="49">
        <f t="shared" si="1"/>
        <v>0</v>
      </c>
      <c r="Q27" s="53">
        <f t="shared" si="2"/>
        <v>0</v>
      </c>
      <c r="R27" s="133">
        <f>Übersicht!F27</f>
        <v>0</v>
      </c>
      <c r="S27" s="134" t="str">
        <f t="shared" si="0"/>
        <v/>
      </c>
    </row>
    <row r="28" spans="1:20" x14ac:dyDescent="0.25">
      <c r="A28" s="95"/>
      <c r="B28" s="47" t="str">
        <f>MID(Übersicht!B28,7,4)</f>
        <v/>
      </c>
      <c r="C28" s="48"/>
      <c r="D28" s="49">
        <f>Übersicht!F28*C28</f>
        <v>0</v>
      </c>
      <c r="E28" s="50"/>
      <c r="F28" s="48"/>
      <c r="G28" s="49">
        <f>Übersicht!F28*F28</f>
        <v>0</v>
      </c>
      <c r="H28" s="48"/>
      <c r="I28" s="49">
        <f>Übersicht!F28*H28</f>
        <v>0</v>
      </c>
      <c r="J28" s="51"/>
      <c r="K28" s="49">
        <f>Übersicht!F28*J28</f>
        <v>0</v>
      </c>
      <c r="L28" s="51"/>
      <c r="M28" s="49">
        <f>Übersicht!F28*L28</f>
        <v>0</v>
      </c>
      <c r="N28" s="49">
        <f t="shared" si="4"/>
        <v>0</v>
      </c>
      <c r="O28" s="52">
        <f t="shared" si="3"/>
        <v>0</v>
      </c>
      <c r="P28" s="49">
        <f t="shared" si="1"/>
        <v>0</v>
      </c>
      <c r="Q28" s="53">
        <f t="shared" si="2"/>
        <v>0</v>
      </c>
      <c r="R28" s="133">
        <f>Übersicht!F28</f>
        <v>0</v>
      </c>
      <c r="S28" s="134" t="str">
        <f t="shared" si="0"/>
        <v/>
      </c>
    </row>
    <row r="29" spans="1:20" x14ac:dyDescent="0.25">
      <c r="A29" s="95"/>
      <c r="B29" s="47" t="str">
        <f>MID(Übersicht!B29,7,4)</f>
        <v/>
      </c>
      <c r="C29" s="48"/>
      <c r="D29" s="49">
        <f>Übersicht!F29*C29</f>
        <v>0</v>
      </c>
      <c r="E29" s="50"/>
      <c r="F29" s="48"/>
      <c r="G29" s="49"/>
      <c r="H29" s="48"/>
      <c r="I29" s="49">
        <f>Übersicht!F29*H29</f>
        <v>0</v>
      </c>
      <c r="J29" s="51"/>
      <c r="K29" s="49">
        <f>Übersicht!F29*J29</f>
        <v>0</v>
      </c>
      <c r="L29" s="51"/>
      <c r="M29" s="49">
        <f>Übersicht!F29*L29</f>
        <v>0</v>
      </c>
      <c r="N29" s="49">
        <f t="shared" si="4"/>
        <v>0</v>
      </c>
      <c r="O29" s="52">
        <f t="shared" si="3"/>
        <v>0</v>
      </c>
      <c r="P29" s="49">
        <f t="shared" si="1"/>
        <v>0</v>
      </c>
      <c r="Q29" s="53">
        <f t="shared" si="2"/>
        <v>0</v>
      </c>
      <c r="R29" s="133">
        <f>Übersicht!F29</f>
        <v>0</v>
      </c>
      <c r="S29" s="134" t="str">
        <f t="shared" si="0"/>
        <v/>
      </c>
    </row>
    <row r="30" spans="1:20" x14ac:dyDescent="0.25">
      <c r="A30" s="95"/>
      <c r="B30" s="47" t="str">
        <f>MID(Übersicht!B30,7,4)</f>
        <v/>
      </c>
      <c r="C30" s="48"/>
      <c r="D30" s="49">
        <f>Übersicht!F30*C30</f>
        <v>0</v>
      </c>
      <c r="E30" s="50"/>
      <c r="F30" s="48"/>
      <c r="G30" s="49">
        <f>Übersicht!F30*F30</f>
        <v>0</v>
      </c>
      <c r="H30" s="48"/>
      <c r="I30" s="49">
        <f>Übersicht!F30*H30</f>
        <v>0</v>
      </c>
      <c r="J30" s="51"/>
      <c r="K30" s="49">
        <f>Übersicht!F30*J30</f>
        <v>0</v>
      </c>
      <c r="L30" s="51"/>
      <c r="M30" s="49">
        <f>Übersicht!F30*L30</f>
        <v>0</v>
      </c>
      <c r="N30" s="49">
        <f t="shared" si="4"/>
        <v>0</v>
      </c>
      <c r="O30" s="52">
        <f t="shared" si="3"/>
        <v>0</v>
      </c>
      <c r="P30" s="49">
        <f t="shared" si="1"/>
        <v>0</v>
      </c>
      <c r="Q30" s="53">
        <f t="shared" si="2"/>
        <v>0</v>
      </c>
      <c r="R30" s="133">
        <f>Übersicht!F30</f>
        <v>0</v>
      </c>
      <c r="S30" s="134" t="str">
        <f t="shared" si="0"/>
        <v/>
      </c>
    </row>
    <row r="31" spans="1:20" x14ac:dyDescent="0.25">
      <c r="A31" s="95"/>
      <c r="B31" s="47" t="str">
        <f>MID(Übersicht!B31,7,4)</f>
        <v/>
      </c>
      <c r="C31" s="48"/>
      <c r="D31" s="49">
        <f>Übersicht!F31*C31</f>
        <v>0</v>
      </c>
      <c r="E31" s="50"/>
      <c r="F31" s="48"/>
      <c r="G31" s="49">
        <f>Übersicht!F31*F31</f>
        <v>0</v>
      </c>
      <c r="H31" s="48"/>
      <c r="I31" s="49">
        <f>Übersicht!F31*H31</f>
        <v>0</v>
      </c>
      <c r="J31" s="51"/>
      <c r="K31" s="49">
        <f>Übersicht!F31*J31</f>
        <v>0</v>
      </c>
      <c r="L31" s="51"/>
      <c r="M31" s="49">
        <f>Übersicht!F31*L31</f>
        <v>0</v>
      </c>
      <c r="N31" s="49">
        <f t="shared" si="4"/>
        <v>0</v>
      </c>
      <c r="O31" s="52">
        <f t="shared" si="3"/>
        <v>0</v>
      </c>
      <c r="P31" s="49">
        <f t="shared" si="1"/>
        <v>0</v>
      </c>
      <c r="Q31" s="53">
        <f t="shared" si="2"/>
        <v>0</v>
      </c>
      <c r="R31" s="133">
        <f>Übersicht!F31</f>
        <v>0</v>
      </c>
      <c r="S31" s="134" t="str">
        <f t="shared" si="0"/>
        <v/>
      </c>
    </row>
    <row r="32" spans="1:20" x14ac:dyDescent="0.25">
      <c r="A32" s="96"/>
      <c r="B32" s="54" t="str">
        <f>MID(Übersicht!B32,7,4)</f>
        <v/>
      </c>
      <c r="C32" s="55"/>
      <c r="D32" s="56"/>
      <c r="E32" s="57"/>
      <c r="F32" s="55"/>
      <c r="G32" s="56"/>
      <c r="H32" s="55"/>
      <c r="I32" s="56"/>
      <c r="J32" s="58"/>
      <c r="K32" s="56">
        <f>Übersicht!F32*J32</f>
        <v>0</v>
      </c>
      <c r="L32" s="58"/>
      <c r="M32" s="56"/>
      <c r="N32" s="56">
        <f t="shared" si="4"/>
        <v>0</v>
      </c>
      <c r="O32" s="59">
        <f t="shared" si="3"/>
        <v>0</v>
      </c>
      <c r="P32" s="56"/>
      <c r="Q32" s="60"/>
      <c r="R32" s="135">
        <f>Übersicht!F32</f>
        <v>0</v>
      </c>
      <c r="S32" s="136" t="str">
        <f t="shared" si="0"/>
        <v/>
      </c>
    </row>
    <row r="35" spans="5:10" x14ac:dyDescent="0.25">
      <c r="F35" s="117"/>
      <c r="I35" s="117"/>
      <c r="J35" s="117"/>
    </row>
    <row r="36" spans="5:10" x14ac:dyDescent="0.25">
      <c r="E36" s="117"/>
      <c r="H36" s="7"/>
    </row>
    <row r="37" spans="5:10" x14ac:dyDescent="0.25">
      <c r="F37" s="7"/>
    </row>
    <row r="38" spans="5:10" x14ac:dyDescent="0.25">
      <c r="E38" s="6"/>
    </row>
  </sheetData>
  <pageMargins left="0" right="0" top="0.78740157480314965" bottom="0.78740157480314965" header="0.31496062992125984" footer="0.31496062992125984"/>
  <pageSetup paperSize="9" orientation="landscape" r:id="rId1"/>
  <ignoredErrors>
    <ignoredError sqref="N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O83"/>
  <sheetViews>
    <sheetView workbookViewId="0">
      <selection activeCell="D17" sqref="D17"/>
    </sheetView>
  </sheetViews>
  <sheetFormatPr baseColWidth="10" defaultRowHeight="15" x14ac:dyDescent="0.25"/>
  <cols>
    <col min="1" max="1" width="8.7109375" style="5" bestFit="1" customWidth="1"/>
    <col min="2" max="2" width="8" customWidth="1"/>
    <col min="3" max="3" width="6.140625" bestFit="1" customWidth="1"/>
    <col min="4" max="4" width="6.7109375" customWidth="1"/>
    <col min="5" max="5" width="8.7109375" bestFit="1" customWidth="1"/>
    <col min="6" max="6" width="8" customWidth="1"/>
    <col min="7" max="7" width="6.140625" bestFit="1" customWidth="1"/>
    <col min="8" max="8" width="6.7109375" customWidth="1"/>
    <col min="9" max="9" width="8.7109375" bestFit="1" customWidth="1"/>
    <col min="10" max="10" width="8" customWidth="1"/>
    <col min="11" max="11" width="6.140625" bestFit="1" customWidth="1"/>
    <col min="12" max="12" width="6.7109375" customWidth="1"/>
    <col min="13" max="13" width="8.7109375" bestFit="1" customWidth="1"/>
    <col min="14" max="14" width="8" customWidth="1"/>
    <col min="15" max="15" width="6.140625" bestFit="1" customWidth="1"/>
  </cols>
  <sheetData>
    <row r="1" spans="1:15" x14ac:dyDescent="0.25">
      <c r="A1" s="39">
        <v>2014</v>
      </c>
      <c r="B1" s="39" t="s">
        <v>23</v>
      </c>
      <c r="C1" s="39" t="s">
        <v>40</v>
      </c>
      <c r="E1" s="39"/>
      <c r="F1" s="39" t="s">
        <v>23</v>
      </c>
      <c r="G1" s="39" t="s">
        <v>40</v>
      </c>
      <c r="I1" s="39"/>
      <c r="J1" s="39" t="s">
        <v>23</v>
      </c>
      <c r="K1" s="39" t="s">
        <v>40</v>
      </c>
      <c r="M1" s="39"/>
      <c r="N1" s="39" t="s">
        <v>23</v>
      </c>
      <c r="O1" s="39" t="s">
        <v>40</v>
      </c>
    </row>
    <row r="2" spans="1:15" x14ac:dyDescent="0.25">
      <c r="A2" s="35" t="s">
        <v>26</v>
      </c>
      <c r="B2" s="36">
        <f>'2014'!$C$36</f>
        <v>0</v>
      </c>
      <c r="C2" s="36" t="str">
        <f>'2014'!$C$35</f>
        <v/>
      </c>
      <c r="E2" s="35" t="s">
        <v>26</v>
      </c>
      <c r="F2" s="36"/>
      <c r="G2" s="36"/>
      <c r="I2" s="35" t="s">
        <v>26</v>
      </c>
      <c r="J2" s="36"/>
      <c r="K2" s="36"/>
      <c r="M2" s="35" t="s">
        <v>26</v>
      </c>
      <c r="N2" s="36"/>
      <c r="O2" s="36"/>
    </row>
    <row r="3" spans="1:15" x14ac:dyDescent="0.25">
      <c r="A3" s="37" t="s">
        <v>27</v>
      </c>
      <c r="B3" s="38">
        <f>'2014'!$G$36</f>
        <v>0</v>
      </c>
      <c r="C3" s="38" t="str">
        <f>'2014'!$G$35</f>
        <v/>
      </c>
      <c r="E3" s="37" t="s">
        <v>27</v>
      </c>
      <c r="F3" s="38"/>
      <c r="G3" s="38"/>
      <c r="I3" s="37" t="s">
        <v>27</v>
      </c>
      <c r="J3" s="38"/>
      <c r="K3" s="38"/>
      <c r="M3" s="37" t="s">
        <v>27</v>
      </c>
      <c r="N3" s="38"/>
      <c r="O3" s="38"/>
    </row>
    <row r="4" spans="1:15" x14ac:dyDescent="0.25">
      <c r="A4" s="37" t="s">
        <v>28</v>
      </c>
      <c r="B4" s="38">
        <f>'2014'!$K$36</f>
        <v>0</v>
      </c>
      <c r="C4" s="38" t="str">
        <f>'2014'!$K$35</f>
        <v/>
      </c>
      <c r="E4" s="37" t="s">
        <v>28</v>
      </c>
      <c r="F4" s="38"/>
      <c r="G4" s="38"/>
      <c r="I4" s="37" t="s">
        <v>28</v>
      </c>
      <c r="J4" s="38"/>
      <c r="K4" s="38"/>
      <c r="M4" s="37" t="s">
        <v>28</v>
      </c>
      <c r="N4" s="38"/>
      <c r="O4" s="38"/>
    </row>
    <row r="5" spans="1:15" x14ac:dyDescent="0.25">
      <c r="A5" s="37" t="s">
        <v>29</v>
      </c>
      <c r="B5" s="38">
        <f>'2014'!$C$72</f>
        <v>0</v>
      </c>
      <c r="C5" s="38" t="str">
        <f>'2014'!$C$71</f>
        <v/>
      </c>
      <c r="E5" s="37" t="s">
        <v>29</v>
      </c>
      <c r="F5" s="38"/>
      <c r="G5" s="38"/>
      <c r="I5" s="37" t="s">
        <v>29</v>
      </c>
      <c r="J5" s="38"/>
      <c r="K5" s="38"/>
      <c r="M5" s="37" t="s">
        <v>29</v>
      </c>
      <c r="N5" s="38"/>
      <c r="O5" s="38"/>
    </row>
    <row r="6" spans="1:15" x14ac:dyDescent="0.25">
      <c r="A6" s="37" t="s">
        <v>30</v>
      </c>
      <c r="B6" s="38">
        <f>'2014'!$G$72</f>
        <v>0</v>
      </c>
      <c r="C6" s="38" t="str">
        <f>'2014'!$G$71</f>
        <v/>
      </c>
      <c r="E6" s="37" t="s">
        <v>30</v>
      </c>
      <c r="F6" s="38"/>
      <c r="G6" s="38"/>
      <c r="I6" s="37" t="s">
        <v>30</v>
      </c>
      <c r="J6" s="38"/>
      <c r="K6" s="38"/>
      <c r="M6" s="37" t="s">
        <v>30</v>
      </c>
      <c r="N6" s="38"/>
      <c r="O6" s="38"/>
    </row>
    <row r="7" spans="1:15" x14ac:dyDescent="0.25">
      <c r="A7" s="37" t="s">
        <v>31</v>
      </c>
      <c r="B7" s="38">
        <f>'2014'!$K$72</f>
        <v>0</v>
      </c>
      <c r="C7" s="38" t="str">
        <f>'2014'!$K$71</f>
        <v/>
      </c>
      <c r="E7" s="37" t="s">
        <v>31</v>
      </c>
      <c r="F7" s="38"/>
      <c r="G7" s="38"/>
      <c r="I7" s="37" t="s">
        <v>31</v>
      </c>
      <c r="J7" s="38"/>
      <c r="K7" s="38"/>
      <c r="M7" s="37" t="s">
        <v>31</v>
      </c>
      <c r="N7" s="38"/>
      <c r="O7" s="38"/>
    </row>
    <row r="8" spans="1:15" x14ac:dyDescent="0.25">
      <c r="A8" s="37" t="s">
        <v>32</v>
      </c>
      <c r="B8" s="38">
        <f>'2014'!$C$108</f>
        <v>0</v>
      </c>
      <c r="C8" s="38" t="str">
        <f>'2014'!$C$107</f>
        <v/>
      </c>
      <c r="E8" s="37" t="s">
        <v>32</v>
      </c>
      <c r="F8" s="38"/>
      <c r="G8" s="38"/>
      <c r="I8" s="37" t="s">
        <v>32</v>
      </c>
      <c r="J8" s="38"/>
      <c r="K8" s="38"/>
      <c r="M8" s="37" t="s">
        <v>32</v>
      </c>
      <c r="N8" s="38"/>
      <c r="O8" s="38"/>
    </row>
    <row r="9" spans="1:15" x14ac:dyDescent="0.25">
      <c r="A9" s="37" t="s">
        <v>33</v>
      </c>
      <c r="B9" s="38">
        <f>'2014'!$G$108</f>
        <v>0</v>
      </c>
      <c r="C9" s="38" t="str">
        <f>'2014'!$C$107</f>
        <v/>
      </c>
      <c r="E9" s="37" t="s">
        <v>33</v>
      </c>
      <c r="F9" s="38"/>
      <c r="G9" s="38"/>
      <c r="I9" s="37" t="s">
        <v>33</v>
      </c>
      <c r="J9" s="38"/>
      <c r="K9" s="38"/>
      <c r="M9" s="37" t="s">
        <v>33</v>
      </c>
      <c r="N9" s="38"/>
      <c r="O9" s="38"/>
    </row>
    <row r="10" spans="1:15" x14ac:dyDescent="0.25">
      <c r="A10" s="37" t="s">
        <v>34</v>
      </c>
      <c r="B10" s="38">
        <f>'2014'!$K$108</f>
        <v>0</v>
      </c>
      <c r="C10" s="38" t="str">
        <f>'2014'!$K$107</f>
        <v/>
      </c>
      <c r="E10" s="37" t="s">
        <v>34</v>
      </c>
      <c r="F10" s="38"/>
      <c r="G10" s="38"/>
      <c r="I10" s="37" t="s">
        <v>34</v>
      </c>
      <c r="J10" s="38"/>
      <c r="K10" s="38"/>
      <c r="M10" s="37" t="s">
        <v>34</v>
      </c>
      <c r="N10" s="38"/>
      <c r="O10" s="38"/>
    </row>
    <row r="11" spans="1:15" x14ac:dyDescent="0.25">
      <c r="A11" s="37" t="s">
        <v>35</v>
      </c>
      <c r="B11" s="38">
        <f>'2014'!$C$144</f>
        <v>0</v>
      </c>
      <c r="C11" s="38" t="str">
        <f>'2014'!$C$143</f>
        <v/>
      </c>
      <c r="E11" s="37" t="s">
        <v>35</v>
      </c>
      <c r="F11" s="38"/>
      <c r="G11" s="38"/>
      <c r="I11" s="37" t="s">
        <v>35</v>
      </c>
      <c r="J11" s="38"/>
      <c r="K11" s="38"/>
      <c r="M11" s="37" t="s">
        <v>35</v>
      </c>
      <c r="N11" s="38"/>
      <c r="O11" s="38"/>
    </row>
    <row r="12" spans="1:15" x14ac:dyDescent="0.25">
      <c r="A12" s="37" t="s">
        <v>36</v>
      </c>
      <c r="B12" s="38">
        <f>'2014'!$G$144</f>
        <v>0</v>
      </c>
      <c r="C12" s="38" t="str">
        <f>'2014'!$G$143</f>
        <v/>
      </c>
      <c r="E12" s="37" t="s">
        <v>36</v>
      </c>
      <c r="F12" s="38"/>
      <c r="G12" s="38"/>
      <c r="I12" s="37" t="s">
        <v>36</v>
      </c>
      <c r="J12" s="38"/>
      <c r="K12" s="38"/>
      <c r="M12" s="37" t="s">
        <v>36</v>
      </c>
      <c r="N12" s="38"/>
      <c r="O12" s="38"/>
    </row>
    <row r="13" spans="1:15" x14ac:dyDescent="0.25">
      <c r="A13" s="37" t="s">
        <v>37</v>
      </c>
      <c r="B13" s="38">
        <f>'2014'!$K$144</f>
        <v>0</v>
      </c>
      <c r="C13" s="38" t="str">
        <f>'2014'!$K$143</f>
        <v/>
      </c>
      <c r="E13" s="37" t="s">
        <v>37</v>
      </c>
      <c r="F13" s="38"/>
      <c r="G13" s="38"/>
      <c r="I13" s="37" t="s">
        <v>37</v>
      </c>
      <c r="J13" s="38"/>
      <c r="K13" s="38"/>
      <c r="M13" s="37" t="s">
        <v>37</v>
      </c>
      <c r="N13" s="38"/>
      <c r="O13" s="38"/>
    </row>
    <row r="14" spans="1:15" x14ac:dyDescent="0.25">
      <c r="A14" s="78" t="s">
        <v>39</v>
      </c>
      <c r="B14" s="77">
        <f>SUM(B2:B13)</f>
        <v>0</v>
      </c>
      <c r="C14" s="79">
        <f>SUM(C2:C13)</f>
        <v>0</v>
      </c>
      <c r="E14" s="78" t="s">
        <v>39</v>
      </c>
      <c r="F14" s="77">
        <f>SUM(F2:F13)</f>
        <v>0</v>
      </c>
      <c r="G14" s="79">
        <f>SUM(G2:G13)</f>
        <v>0</v>
      </c>
      <c r="I14" s="78" t="s">
        <v>39</v>
      </c>
      <c r="J14" s="77">
        <f>SUM(J2:J13)</f>
        <v>0</v>
      </c>
      <c r="K14" s="79" t="str">
        <f>IF(K2&lt;&gt;"",AVERAGE(K2:K13),"")</f>
        <v/>
      </c>
      <c r="M14" s="78" t="s">
        <v>39</v>
      </c>
      <c r="N14" s="77">
        <f>SUM(N2:N13)</f>
        <v>0</v>
      </c>
      <c r="O14" s="79" t="str">
        <f>IF(O2&lt;&gt;"",AVERAGE(O2:O13),"")</f>
        <v/>
      </c>
    </row>
    <row r="15" spans="1:15" x14ac:dyDescent="0.25">
      <c r="A15" s="80" t="s">
        <v>38</v>
      </c>
      <c r="B15" s="76" t="str">
        <f>IF(B2&lt;&gt;0,AVERAGE(B2:B13),"")</f>
        <v/>
      </c>
      <c r="C15" s="76"/>
      <c r="E15" s="80" t="s">
        <v>38</v>
      </c>
      <c r="F15" s="76" t="str">
        <f>IF(F2&lt;&gt;0,AVERAGE(F2:F13),"")</f>
        <v/>
      </c>
      <c r="G15" s="76"/>
      <c r="I15" s="80" t="s">
        <v>38</v>
      </c>
      <c r="J15" s="76" t="str">
        <f>IF(J2&lt;&gt;0,AVERAGE(J2:J13),"")</f>
        <v/>
      </c>
      <c r="K15" s="76"/>
      <c r="M15" s="80" t="s">
        <v>38</v>
      </c>
      <c r="N15" s="76" t="str">
        <f>IF(N2&lt;&gt;0,AVERAGE(N2:N13),"")</f>
        <v/>
      </c>
      <c r="O15" s="76"/>
    </row>
    <row r="16" spans="1:15" x14ac:dyDescent="0.25">
      <c r="B16" s="2"/>
    </row>
    <row r="17" spans="1:15" x14ac:dyDescent="0.25">
      <c r="B17" s="2"/>
    </row>
    <row r="18" spans="1:15" x14ac:dyDescent="0.25">
      <c r="A18" s="39"/>
      <c r="B18" s="39" t="s">
        <v>23</v>
      </c>
      <c r="C18" s="39" t="s">
        <v>40</v>
      </c>
      <c r="E18" s="39"/>
      <c r="F18" s="39" t="s">
        <v>23</v>
      </c>
      <c r="G18" s="39" t="s">
        <v>40</v>
      </c>
      <c r="I18" s="39"/>
      <c r="J18" s="39" t="s">
        <v>23</v>
      </c>
      <c r="K18" s="39" t="s">
        <v>40</v>
      </c>
      <c r="M18" s="39"/>
      <c r="N18" s="39" t="s">
        <v>23</v>
      </c>
      <c r="O18" s="39" t="s">
        <v>40</v>
      </c>
    </row>
    <row r="19" spans="1:15" x14ac:dyDescent="0.25">
      <c r="A19" s="35" t="s">
        <v>26</v>
      </c>
      <c r="B19" s="36"/>
      <c r="C19" s="36"/>
      <c r="E19" s="35" t="s">
        <v>26</v>
      </c>
      <c r="F19" s="36"/>
      <c r="G19" s="36"/>
      <c r="I19" s="35" t="s">
        <v>26</v>
      </c>
      <c r="J19" s="36"/>
      <c r="K19" s="36"/>
      <c r="M19" s="35" t="s">
        <v>26</v>
      </c>
      <c r="N19" s="36"/>
      <c r="O19" s="36"/>
    </row>
    <row r="20" spans="1:15" x14ac:dyDescent="0.25">
      <c r="A20" s="37" t="s">
        <v>27</v>
      </c>
      <c r="B20" s="38"/>
      <c r="C20" s="38"/>
      <c r="E20" s="37" t="s">
        <v>27</v>
      </c>
      <c r="F20" s="38"/>
      <c r="G20" s="38"/>
      <c r="I20" s="37" t="s">
        <v>27</v>
      </c>
      <c r="J20" s="38"/>
      <c r="K20" s="38"/>
      <c r="M20" s="37" t="s">
        <v>27</v>
      </c>
      <c r="N20" s="38"/>
      <c r="O20" s="38"/>
    </row>
    <row r="21" spans="1:15" x14ac:dyDescent="0.25">
      <c r="A21" s="37" t="s">
        <v>28</v>
      </c>
      <c r="B21" s="38"/>
      <c r="C21" s="38"/>
      <c r="E21" s="37" t="s">
        <v>28</v>
      </c>
      <c r="F21" s="38"/>
      <c r="G21" s="38"/>
      <c r="I21" s="37" t="s">
        <v>28</v>
      </c>
      <c r="J21" s="38"/>
      <c r="K21" s="38"/>
      <c r="M21" s="37" t="s">
        <v>28</v>
      </c>
      <c r="N21" s="38"/>
      <c r="O21" s="38"/>
    </row>
    <row r="22" spans="1:15" x14ac:dyDescent="0.25">
      <c r="A22" s="37" t="s">
        <v>29</v>
      </c>
      <c r="B22" s="38"/>
      <c r="C22" s="38"/>
      <c r="E22" s="37" t="s">
        <v>29</v>
      </c>
      <c r="F22" s="38"/>
      <c r="G22" s="38"/>
      <c r="I22" s="37" t="s">
        <v>29</v>
      </c>
      <c r="J22" s="38"/>
      <c r="K22" s="38"/>
      <c r="M22" s="37" t="s">
        <v>29</v>
      </c>
      <c r="N22" s="38"/>
      <c r="O22" s="38"/>
    </row>
    <row r="23" spans="1:15" x14ac:dyDescent="0.25">
      <c r="A23" s="37" t="s">
        <v>30</v>
      </c>
      <c r="B23" s="38"/>
      <c r="C23" s="38"/>
      <c r="E23" s="37" t="s">
        <v>30</v>
      </c>
      <c r="F23" s="38"/>
      <c r="G23" s="38"/>
      <c r="I23" s="37" t="s">
        <v>30</v>
      </c>
      <c r="J23" s="38"/>
      <c r="K23" s="38"/>
      <c r="M23" s="37" t="s">
        <v>30</v>
      </c>
      <c r="N23" s="38"/>
      <c r="O23" s="38"/>
    </row>
    <row r="24" spans="1:15" x14ac:dyDescent="0.25">
      <c r="A24" s="37" t="s">
        <v>31</v>
      </c>
      <c r="B24" s="38"/>
      <c r="C24" s="38"/>
      <c r="E24" s="37" t="s">
        <v>31</v>
      </c>
      <c r="F24" s="38"/>
      <c r="G24" s="38"/>
      <c r="I24" s="37" t="s">
        <v>31</v>
      </c>
      <c r="J24" s="38"/>
      <c r="K24" s="38"/>
      <c r="M24" s="37" t="s">
        <v>31</v>
      </c>
      <c r="N24" s="38"/>
      <c r="O24" s="38"/>
    </row>
    <row r="25" spans="1:15" x14ac:dyDescent="0.25">
      <c r="A25" s="37" t="s">
        <v>32</v>
      </c>
      <c r="B25" s="38"/>
      <c r="C25" s="38"/>
      <c r="E25" s="37" t="s">
        <v>32</v>
      </c>
      <c r="F25" s="38"/>
      <c r="G25" s="38"/>
      <c r="I25" s="37" t="s">
        <v>32</v>
      </c>
      <c r="J25" s="38"/>
      <c r="K25" s="38"/>
      <c r="M25" s="37" t="s">
        <v>32</v>
      </c>
      <c r="N25" s="38"/>
      <c r="O25" s="38"/>
    </row>
    <row r="26" spans="1:15" x14ac:dyDescent="0.25">
      <c r="A26" s="37" t="s">
        <v>33</v>
      </c>
      <c r="B26" s="38"/>
      <c r="C26" s="38"/>
      <c r="E26" s="37" t="s">
        <v>33</v>
      </c>
      <c r="F26" s="38"/>
      <c r="G26" s="38"/>
      <c r="I26" s="37" t="s">
        <v>33</v>
      </c>
      <c r="J26" s="38"/>
      <c r="K26" s="38"/>
      <c r="M26" s="37" t="s">
        <v>33</v>
      </c>
      <c r="N26" s="38"/>
      <c r="O26" s="38"/>
    </row>
    <row r="27" spans="1:15" x14ac:dyDescent="0.25">
      <c r="A27" s="37" t="s">
        <v>34</v>
      </c>
      <c r="B27" s="38"/>
      <c r="C27" s="38"/>
      <c r="E27" s="37" t="s">
        <v>34</v>
      </c>
      <c r="F27" s="38"/>
      <c r="G27" s="38"/>
      <c r="I27" s="37" t="s">
        <v>34</v>
      </c>
      <c r="J27" s="38"/>
      <c r="K27" s="38"/>
      <c r="M27" s="37" t="s">
        <v>34</v>
      </c>
      <c r="N27" s="38"/>
      <c r="O27" s="38"/>
    </row>
    <row r="28" spans="1:15" x14ac:dyDescent="0.25">
      <c r="A28" s="37" t="s">
        <v>35</v>
      </c>
      <c r="B28" s="38"/>
      <c r="C28" s="38"/>
      <c r="E28" s="37" t="s">
        <v>35</v>
      </c>
      <c r="F28" s="38"/>
      <c r="G28" s="38"/>
      <c r="I28" s="37" t="s">
        <v>35</v>
      </c>
      <c r="J28" s="38"/>
      <c r="K28" s="38"/>
      <c r="M28" s="37" t="s">
        <v>35</v>
      </c>
      <c r="N28" s="38"/>
      <c r="O28" s="38"/>
    </row>
    <row r="29" spans="1:15" x14ac:dyDescent="0.25">
      <c r="A29" s="37" t="s">
        <v>36</v>
      </c>
      <c r="B29" s="38"/>
      <c r="C29" s="38"/>
      <c r="E29" s="37" t="s">
        <v>36</v>
      </c>
      <c r="F29" s="38"/>
      <c r="G29" s="38"/>
      <c r="I29" s="37" t="s">
        <v>36</v>
      </c>
      <c r="J29" s="38"/>
      <c r="K29" s="38"/>
      <c r="M29" s="37" t="s">
        <v>36</v>
      </c>
      <c r="N29" s="38"/>
      <c r="O29" s="38"/>
    </row>
    <row r="30" spans="1:15" x14ac:dyDescent="0.25">
      <c r="A30" s="37" t="s">
        <v>37</v>
      </c>
      <c r="B30" s="38"/>
      <c r="C30" s="38"/>
      <c r="E30" s="37" t="s">
        <v>37</v>
      </c>
      <c r="F30" s="38"/>
      <c r="G30" s="38"/>
      <c r="I30" s="37" t="s">
        <v>37</v>
      </c>
      <c r="J30" s="38"/>
      <c r="K30" s="38"/>
      <c r="M30" s="37" t="s">
        <v>37</v>
      </c>
      <c r="N30" s="38"/>
      <c r="O30" s="38"/>
    </row>
    <row r="31" spans="1:15" x14ac:dyDescent="0.25">
      <c r="A31" s="78" t="s">
        <v>39</v>
      </c>
      <c r="B31" s="77">
        <f>SUM(B19:B30)</f>
        <v>0</v>
      </c>
      <c r="C31" s="79" t="str">
        <f>IF(C19&lt;&gt;"",AVERAGE(C19:C30),"")</f>
        <v/>
      </c>
      <c r="E31" s="78" t="s">
        <v>39</v>
      </c>
      <c r="F31" s="77">
        <f>SUM(F19:F30)</f>
        <v>0</v>
      </c>
      <c r="G31" s="79" t="str">
        <f>IF(G19&lt;&gt;"",AVERAGE(G19:G30),"")</f>
        <v/>
      </c>
      <c r="I31" s="78" t="s">
        <v>39</v>
      </c>
      <c r="J31" s="77">
        <f>SUM(J19:J30)</f>
        <v>0</v>
      </c>
      <c r="K31" s="79" t="str">
        <f>IF(K19&lt;&gt;"",AVERAGE(K19:K30),"")</f>
        <v/>
      </c>
      <c r="M31" s="78" t="s">
        <v>39</v>
      </c>
      <c r="N31" s="77">
        <f>SUM(N19:N30)</f>
        <v>0</v>
      </c>
      <c r="O31" s="79" t="str">
        <f>IF(O19&lt;&gt;"",AVERAGE(O19:O30),"")</f>
        <v/>
      </c>
    </row>
    <row r="32" spans="1:15" x14ac:dyDescent="0.25">
      <c r="A32" s="80" t="s">
        <v>38</v>
      </c>
      <c r="B32" s="76" t="str">
        <f>IF(B19&lt;&gt;0,AVERAGE(B19:B30),"")</f>
        <v/>
      </c>
      <c r="C32" s="76"/>
      <c r="E32" s="80" t="s">
        <v>38</v>
      </c>
      <c r="F32" s="76" t="str">
        <f>IF(F19&lt;&gt;0,AVERAGE(F19:F30),"")</f>
        <v/>
      </c>
      <c r="G32" s="76"/>
      <c r="I32" s="80" t="s">
        <v>38</v>
      </c>
      <c r="J32" s="76" t="str">
        <f>IF(J19&lt;&gt;0,AVERAGE(J19:J30),"")</f>
        <v/>
      </c>
      <c r="K32" s="76"/>
      <c r="M32" s="80" t="s">
        <v>38</v>
      </c>
      <c r="N32" s="76" t="str">
        <f>IF(N19&lt;&gt;0,AVERAGE(N19:N30),"")</f>
        <v/>
      </c>
      <c r="O32" s="76"/>
    </row>
    <row r="33" spans="1:15" x14ac:dyDescent="0.25">
      <c r="A33" s="61"/>
      <c r="B33" s="62"/>
      <c r="C33" s="62"/>
      <c r="E33" s="61"/>
      <c r="F33" s="62"/>
      <c r="G33" s="62"/>
      <c r="I33" s="61"/>
      <c r="J33" s="62"/>
      <c r="K33" s="62"/>
      <c r="M33" s="61"/>
      <c r="N33" s="62"/>
      <c r="O33" s="62"/>
    </row>
    <row r="35" spans="1:15" x14ac:dyDescent="0.25">
      <c r="A35" s="39"/>
      <c r="B35" s="39" t="s">
        <v>23</v>
      </c>
      <c r="C35" s="39" t="s">
        <v>40</v>
      </c>
      <c r="E35" s="39"/>
      <c r="F35" s="39" t="s">
        <v>23</v>
      </c>
      <c r="G35" s="39" t="s">
        <v>40</v>
      </c>
      <c r="I35" s="39"/>
      <c r="J35" s="39" t="s">
        <v>23</v>
      </c>
      <c r="K35" s="39" t="s">
        <v>40</v>
      </c>
      <c r="M35" s="39"/>
      <c r="N35" s="39" t="s">
        <v>23</v>
      </c>
      <c r="O35" s="39" t="s">
        <v>40</v>
      </c>
    </row>
    <row r="36" spans="1:15" x14ac:dyDescent="0.25">
      <c r="A36" s="35" t="s">
        <v>26</v>
      </c>
      <c r="B36" s="36"/>
      <c r="C36" s="36"/>
      <c r="E36" s="35" t="s">
        <v>26</v>
      </c>
      <c r="F36" s="36"/>
      <c r="G36" s="36"/>
      <c r="I36" s="35" t="s">
        <v>26</v>
      </c>
      <c r="J36" s="36"/>
      <c r="K36" s="36"/>
      <c r="M36" s="35" t="s">
        <v>26</v>
      </c>
      <c r="N36" s="36"/>
      <c r="O36" s="36"/>
    </row>
    <row r="37" spans="1:15" x14ac:dyDescent="0.25">
      <c r="A37" s="37" t="s">
        <v>27</v>
      </c>
      <c r="B37" s="38"/>
      <c r="C37" s="38"/>
      <c r="E37" s="37" t="s">
        <v>27</v>
      </c>
      <c r="F37" s="38"/>
      <c r="G37" s="38"/>
      <c r="I37" s="37" t="s">
        <v>27</v>
      </c>
      <c r="J37" s="38"/>
      <c r="K37" s="38"/>
      <c r="M37" s="37" t="s">
        <v>27</v>
      </c>
      <c r="N37" s="38"/>
      <c r="O37" s="38"/>
    </row>
    <row r="38" spans="1:15" x14ac:dyDescent="0.25">
      <c r="A38" s="37" t="s">
        <v>28</v>
      </c>
      <c r="B38" s="38"/>
      <c r="C38" s="38"/>
      <c r="E38" s="37" t="s">
        <v>28</v>
      </c>
      <c r="F38" s="38"/>
      <c r="G38" s="38"/>
      <c r="I38" s="37" t="s">
        <v>28</v>
      </c>
      <c r="J38" s="38"/>
      <c r="K38" s="38"/>
      <c r="M38" s="37" t="s">
        <v>28</v>
      </c>
      <c r="N38" s="38"/>
      <c r="O38" s="38"/>
    </row>
    <row r="39" spans="1:15" x14ac:dyDescent="0.25">
      <c r="A39" s="37" t="s">
        <v>29</v>
      </c>
      <c r="B39" s="38"/>
      <c r="C39" s="38"/>
      <c r="E39" s="37" t="s">
        <v>29</v>
      </c>
      <c r="F39" s="38"/>
      <c r="G39" s="38"/>
      <c r="I39" s="37" t="s">
        <v>29</v>
      </c>
      <c r="J39" s="38"/>
      <c r="K39" s="38"/>
      <c r="M39" s="37" t="s">
        <v>29</v>
      </c>
      <c r="N39" s="38"/>
      <c r="O39" s="38"/>
    </row>
    <row r="40" spans="1:15" x14ac:dyDescent="0.25">
      <c r="A40" s="37" t="s">
        <v>30</v>
      </c>
      <c r="B40" s="38"/>
      <c r="C40" s="38"/>
      <c r="E40" s="37" t="s">
        <v>30</v>
      </c>
      <c r="F40" s="38"/>
      <c r="G40" s="38"/>
      <c r="I40" s="37" t="s">
        <v>30</v>
      </c>
      <c r="J40" s="38"/>
      <c r="K40" s="38"/>
      <c r="M40" s="37" t="s">
        <v>30</v>
      </c>
      <c r="N40" s="38"/>
      <c r="O40" s="38"/>
    </row>
    <row r="41" spans="1:15" x14ac:dyDescent="0.25">
      <c r="A41" s="37" t="s">
        <v>31</v>
      </c>
      <c r="B41" s="38"/>
      <c r="C41" s="38"/>
      <c r="E41" s="37" t="s">
        <v>31</v>
      </c>
      <c r="F41" s="38"/>
      <c r="G41" s="38"/>
      <c r="I41" s="37" t="s">
        <v>31</v>
      </c>
      <c r="J41" s="38"/>
      <c r="K41" s="38"/>
      <c r="M41" s="37" t="s">
        <v>31</v>
      </c>
      <c r="N41" s="38"/>
      <c r="O41" s="38"/>
    </row>
    <row r="42" spans="1:15" x14ac:dyDescent="0.25">
      <c r="A42" s="37" t="s">
        <v>32</v>
      </c>
      <c r="B42" s="38"/>
      <c r="C42" s="38"/>
      <c r="E42" s="37" t="s">
        <v>32</v>
      </c>
      <c r="F42" s="38"/>
      <c r="G42" s="38"/>
      <c r="I42" s="37" t="s">
        <v>32</v>
      </c>
      <c r="J42" s="38"/>
      <c r="K42" s="38"/>
      <c r="M42" s="37" t="s">
        <v>32</v>
      </c>
      <c r="N42" s="38"/>
      <c r="O42" s="38"/>
    </row>
    <row r="43" spans="1:15" x14ac:dyDescent="0.25">
      <c r="A43" s="37" t="s">
        <v>33</v>
      </c>
      <c r="B43" s="38"/>
      <c r="C43" s="38"/>
      <c r="E43" s="37" t="s">
        <v>33</v>
      </c>
      <c r="F43" s="38"/>
      <c r="G43" s="38"/>
      <c r="I43" s="37" t="s">
        <v>33</v>
      </c>
      <c r="J43" s="38"/>
      <c r="K43" s="38"/>
      <c r="M43" s="37" t="s">
        <v>33</v>
      </c>
      <c r="N43" s="38"/>
      <c r="O43" s="38"/>
    </row>
    <row r="44" spans="1:15" x14ac:dyDescent="0.25">
      <c r="A44" s="37" t="s">
        <v>34</v>
      </c>
      <c r="B44" s="38"/>
      <c r="C44" s="38"/>
      <c r="E44" s="37" t="s">
        <v>34</v>
      </c>
      <c r="F44" s="38"/>
      <c r="G44" s="38"/>
      <c r="I44" s="37" t="s">
        <v>34</v>
      </c>
      <c r="J44" s="38"/>
      <c r="K44" s="38"/>
      <c r="M44" s="37" t="s">
        <v>34</v>
      </c>
      <c r="N44" s="38"/>
      <c r="O44" s="38"/>
    </row>
    <row r="45" spans="1:15" x14ac:dyDescent="0.25">
      <c r="A45" s="37" t="s">
        <v>35</v>
      </c>
      <c r="B45" s="38"/>
      <c r="C45" s="38"/>
      <c r="E45" s="37" t="s">
        <v>35</v>
      </c>
      <c r="F45" s="38"/>
      <c r="G45" s="38"/>
      <c r="I45" s="37" t="s">
        <v>35</v>
      </c>
      <c r="J45" s="38"/>
      <c r="K45" s="38"/>
      <c r="M45" s="37" t="s">
        <v>35</v>
      </c>
      <c r="N45" s="38"/>
      <c r="O45" s="38"/>
    </row>
    <row r="46" spans="1:15" x14ac:dyDescent="0.25">
      <c r="A46" s="37" t="s">
        <v>36</v>
      </c>
      <c r="B46" s="38"/>
      <c r="C46" s="38"/>
      <c r="E46" s="37" t="s">
        <v>36</v>
      </c>
      <c r="F46" s="38"/>
      <c r="G46" s="38"/>
      <c r="I46" s="37" t="s">
        <v>36</v>
      </c>
      <c r="J46" s="38"/>
      <c r="K46" s="38"/>
      <c r="M46" s="37" t="s">
        <v>36</v>
      </c>
      <c r="N46" s="38"/>
      <c r="O46" s="38"/>
    </row>
    <row r="47" spans="1:15" x14ac:dyDescent="0.25">
      <c r="A47" s="37" t="s">
        <v>37</v>
      </c>
      <c r="B47" s="38"/>
      <c r="C47" s="38"/>
      <c r="E47" s="37" t="s">
        <v>37</v>
      </c>
      <c r="F47" s="38"/>
      <c r="G47" s="38"/>
      <c r="I47" s="37" t="s">
        <v>37</v>
      </c>
      <c r="J47" s="38"/>
      <c r="K47" s="38"/>
      <c r="M47" s="37" t="s">
        <v>37</v>
      </c>
      <c r="N47" s="38"/>
      <c r="O47" s="38"/>
    </row>
    <row r="48" spans="1:15" x14ac:dyDescent="0.25">
      <c r="A48" s="78" t="s">
        <v>39</v>
      </c>
      <c r="B48" s="77">
        <f>SUM(B36:B47)</f>
        <v>0</v>
      </c>
      <c r="C48" s="79" t="str">
        <f>IF(C36&lt;&gt;"",AVERAGE(C36:C47),"")</f>
        <v/>
      </c>
      <c r="E48" s="78" t="s">
        <v>39</v>
      </c>
      <c r="F48" s="77">
        <f>SUM(F36:F47)</f>
        <v>0</v>
      </c>
      <c r="G48" s="79" t="str">
        <f>IF(G36&lt;&gt;"",AVERAGE(G36:G47),"")</f>
        <v/>
      </c>
      <c r="I48" s="78" t="s">
        <v>39</v>
      </c>
      <c r="J48" s="77">
        <f>SUM(J36:J47)</f>
        <v>0</v>
      </c>
      <c r="K48" s="79" t="str">
        <f>IF(K36&lt;&gt;"",AVERAGE(K36:K47),"")</f>
        <v/>
      </c>
      <c r="M48" s="78" t="s">
        <v>39</v>
      </c>
      <c r="N48" s="77">
        <f>SUM(N36:N47)</f>
        <v>0</v>
      </c>
      <c r="O48" s="79" t="str">
        <f>IF(O36&lt;&gt;"",AVERAGE(O36:O47),"")</f>
        <v/>
      </c>
    </row>
    <row r="49" spans="1:15" x14ac:dyDescent="0.25">
      <c r="A49" s="80" t="s">
        <v>38</v>
      </c>
      <c r="B49" s="76" t="str">
        <f>IF(B36&lt;&gt;0,AVERAGE(B36:B47),"")</f>
        <v/>
      </c>
      <c r="C49" s="76"/>
      <c r="E49" s="80" t="s">
        <v>38</v>
      </c>
      <c r="F49" s="76" t="str">
        <f>IF(F36&lt;&gt;0,AVERAGE(F36:F47),"")</f>
        <v/>
      </c>
      <c r="G49" s="76"/>
      <c r="I49" s="80" t="s">
        <v>38</v>
      </c>
      <c r="J49" s="76" t="str">
        <f>IF(J36&lt;&gt;0,AVERAGE(J36:J47),"")</f>
        <v/>
      </c>
      <c r="K49" s="76"/>
      <c r="M49" s="80" t="s">
        <v>38</v>
      </c>
      <c r="N49" s="76" t="str">
        <f>IF(N36&lt;&gt;0,AVERAGE(N36:N47),"")</f>
        <v/>
      </c>
      <c r="O49" s="76"/>
    </row>
    <row r="50" spans="1:15" x14ac:dyDescent="0.25">
      <c r="B50" s="2"/>
    </row>
    <row r="51" spans="1:15" x14ac:dyDescent="0.25">
      <c r="B51" s="2"/>
    </row>
    <row r="52" spans="1:15" x14ac:dyDescent="0.25">
      <c r="A52" s="39"/>
      <c r="B52" s="39" t="s">
        <v>23</v>
      </c>
      <c r="C52" s="39" t="s">
        <v>40</v>
      </c>
      <c r="E52" s="39"/>
      <c r="F52" s="39" t="s">
        <v>23</v>
      </c>
      <c r="G52" s="39" t="s">
        <v>40</v>
      </c>
      <c r="I52" s="39"/>
      <c r="J52" s="39" t="s">
        <v>23</v>
      </c>
      <c r="K52" s="39" t="s">
        <v>40</v>
      </c>
      <c r="M52" s="39"/>
      <c r="N52" s="39" t="s">
        <v>23</v>
      </c>
      <c r="O52" s="39" t="s">
        <v>40</v>
      </c>
    </row>
    <row r="53" spans="1:15" x14ac:dyDescent="0.25">
      <c r="A53" s="35" t="s">
        <v>26</v>
      </c>
      <c r="B53" s="36"/>
      <c r="C53" s="36"/>
      <c r="E53" s="35" t="s">
        <v>26</v>
      </c>
      <c r="F53" s="36"/>
      <c r="G53" s="36"/>
      <c r="I53" s="35" t="s">
        <v>26</v>
      </c>
      <c r="J53" s="36"/>
      <c r="K53" s="36"/>
      <c r="M53" s="35" t="s">
        <v>26</v>
      </c>
      <c r="N53" s="36"/>
      <c r="O53" s="36"/>
    </row>
    <row r="54" spans="1:15" x14ac:dyDescent="0.25">
      <c r="A54" s="37" t="s">
        <v>27</v>
      </c>
      <c r="B54" s="38"/>
      <c r="C54" s="38"/>
      <c r="E54" s="37" t="s">
        <v>27</v>
      </c>
      <c r="F54" s="38"/>
      <c r="G54" s="38"/>
      <c r="I54" s="37" t="s">
        <v>27</v>
      </c>
      <c r="J54" s="38"/>
      <c r="K54" s="38"/>
      <c r="M54" s="37" t="s">
        <v>27</v>
      </c>
      <c r="N54" s="38"/>
      <c r="O54" s="38"/>
    </row>
    <row r="55" spans="1:15" x14ac:dyDescent="0.25">
      <c r="A55" s="37" t="s">
        <v>28</v>
      </c>
      <c r="B55" s="38"/>
      <c r="C55" s="38"/>
      <c r="E55" s="37" t="s">
        <v>28</v>
      </c>
      <c r="F55" s="38"/>
      <c r="G55" s="38"/>
      <c r="I55" s="37" t="s">
        <v>28</v>
      </c>
      <c r="J55" s="38"/>
      <c r="K55" s="38"/>
      <c r="M55" s="37" t="s">
        <v>28</v>
      </c>
      <c r="N55" s="38"/>
      <c r="O55" s="38"/>
    </row>
    <row r="56" spans="1:15" x14ac:dyDescent="0.25">
      <c r="A56" s="37" t="s">
        <v>29</v>
      </c>
      <c r="B56" s="38"/>
      <c r="C56" s="38"/>
      <c r="E56" s="37" t="s">
        <v>29</v>
      </c>
      <c r="F56" s="38"/>
      <c r="G56" s="38"/>
      <c r="I56" s="37" t="s">
        <v>29</v>
      </c>
      <c r="J56" s="38"/>
      <c r="K56" s="38"/>
      <c r="M56" s="37" t="s">
        <v>29</v>
      </c>
      <c r="N56" s="38"/>
      <c r="O56" s="38"/>
    </row>
    <row r="57" spans="1:15" x14ac:dyDescent="0.25">
      <c r="A57" s="37" t="s">
        <v>30</v>
      </c>
      <c r="B57" s="38"/>
      <c r="C57" s="38"/>
      <c r="E57" s="37" t="s">
        <v>30</v>
      </c>
      <c r="F57" s="38"/>
      <c r="G57" s="38"/>
      <c r="I57" s="37" t="s">
        <v>30</v>
      </c>
      <c r="J57" s="38"/>
      <c r="K57" s="38"/>
      <c r="M57" s="37" t="s">
        <v>30</v>
      </c>
      <c r="N57" s="38"/>
      <c r="O57" s="38"/>
    </row>
    <row r="58" spans="1:15" x14ac:dyDescent="0.25">
      <c r="A58" s="37" t="s">
        <v>31</v>
      </c>
      <c r="B58" s="38"/>
      <c r="C58" s="38"/>
      <c r="E58" s="37" t="s">
        <v>31</v>
      </c>
      <c r="F58" s="38"/>
      <c r="G58" s="38"/>
      <c r="I58" s="37" t="s">
        <v>31</v>
      </c>
      <c r="J58" s="38"/>
      <c r="K58" s="38"/>
      <c r="M58" s="37" t="s">
        <v>31</v>
      </c>
      <c r="N58" s="38"/>
      <c r="O58" s="38"/>
    </row>
    <row r="59" spans="1:15" x14ac:dyDescent="0.25">
      <c r="A59" s="37" t="s">
        <v>32</v>
      </c>
      <c r="B59" s="38"/>
      <c r="C59" s="38"/>
      <c r="E59" s="37" t="s">
        <v>32</v>
      </c>
      <c r="F59" s="38"/>
      <c r="G59" s="38"/>
      <c r="I59" s="37" t="s">
        <v>32</v>
      </c>
      <c r="J59" s="38"/>
      <c r="K59" s="38"/>
      <c r="M59" s="37" t="s">
        <v>32</v>
      </c>
      <c r="N59" s="38"/>
      <c r="O59" s="38"/>
    </row>
    <row r="60" spans="1:15" x14ac:dyDescent="0.25">
      <c r="A60" s="37" t="s">
        <v>33</v>
      </c>
      <c r="B60" s="38"/>
      <c r="C60" s="38"/>
      <c r="E60" s="37" t="s">
        <v>33</v>
      </c>
      <c r="F60" s="38"/>
      <c r="G60" s="38"/>
      <c r="I60" s="37" t="s">
        <v>33</v>
      </c>
      <c r="J60" s="38"/>
      <c r="K60" s="38"/>
      <c r="M60" s="37" t="s">
        <v>33</v>
      </c>
      <c r="N60" s="38"/>
      <c r="O60" s="38"/>
    </row>
    <row r="61" spans="1:15" x14ac:dyDescent="0.25">
      <c r="A61" s="37" t="s">
        <v>34</v>
      </c>
      <c r="B61" s="38"/>
      <c r="C61" s="38"/>
      <c r="E61" s="37" t="s">
        <v>34</v>
      </c>
      <c r="F61" s="38"/>
      <c r="G61" s="38"/>
      <c r="I61" s="37" t="s">
        <v>34</v>
      </c>
      <c r="J61" s="38"/>
      <c r="K61" s="38"/>
      <c r="M61" s="37" t="s">
        <v>34</v>
      </c>
      <c r="N61" s="38"/>
      <c r="O61" s="38"/>
    </row>
    <row r="62" spans="1:15" x14ac:dyDescent="0.25">
      <c r="A62" s="37" t="s">
        <v>35</v>
      </c>
      <c r="B62" s="38"/>
      <c r="C62" s="38"/>
      <c r="E62" s="37" t="s">
        <v>35</v>
      </c>
      <c r="F62" s="38"/>
      <c r="G62" s="38"/>
      <c r="I62" s="37" t="s">
        <v>35</v>
      </c>
      <c r="J62" s="38"/>
      <c r="K62" s="38"/>
      <c r="M62" s="37" t="s">
        <v>35</v>
      </c>
      <c r="N62" s="38"/>
      <c r="O62" s="38"/>
    </row>
    <row r="63" spans="1:15" x14ac:dyDescent="0.25">
      <c r="A63" s="37" t="s">
        <v>36</v>
      </c>
      <c r="B63" s="38"/>
      <c r="C63" s="38"/>
      <c r="E63" s="37" t="s">
        <v>36</v>
      </c>
      <c r="F63" s="38"/>
      <c r="G63" s="38"/>
      <c r="I63" s="37" t="s">
        <v>36</v>
      </c>
      <c r="J63" s="38"/>
      <c r="K63" s="38"/>
      <c r="M63" s="37" t="s">
        <v>36</v>
      </c>
      <c r="N63" s="38"/>
      <c r="O63" s="38"/>
    </row>
    <row r="64" spans="1:15" x14ac:dyDescent="0.25">
      <c r="A64" s="37" t="s">
        <v>37</v>
      </c>
      <c r="B64" s="38"/>
      <c r="C64" s="38"/>
      <c r="E64" s="37" t="s">
        <v>37</v>
      </c>
      <c r="F64" s="38"/>
      <c r="G64" s="38"/>
      <c r="I64" s="37" t="s">
        <v>37</v>
      </c>
      <c r="J64" s="38"/>
      <c r="K64" s="38"/>
      <c r="M64" s="37" t="s">
        <v>37</v>
      </c>
      <c r="N64" s="38"/>
      <c r="O64" s="38"/>
    </row>
    <row r="65" spans="1:15" x14ac:dyDescent="0.25">
      <c r="A65" s="78" t="s">
        <v>39</v>
      </c>
      <c r="B65" s="77">
        <f>SUM(B53:B64)</f>
        <v>0</v>
      </c>
      <c r="C65" s="79" t="str">
        <f>IF(C53&lt;&gt;"",AVERAGE(C53:C64),"")</f>
        <v/>
      </c>
      <c r="E65" s="78" t="s">
        <v>39</v>
      </c>
      <c r="F65" s="77">
        <f>SUM(F53:F64)</f>
        <v>0</v>
      </c>
      <c r="G65" s="79" t="str">
        <f>IF(G53&lt;&gt;"",AVERAGE(G53:G64),"")</f>
        <v/>
      </c>
      <c r="I65" s="78" t="s">
        <v>39</v>
      </c>
      <c r="J65" s="77">
        <f>SUM(J53:J64)</f>
        <v>0</v>
      </c>
      <c r="K65" s="79" t="str">
        <f>IF(K53&lt;&gt;"",AVERAGE(K53:K64),"")</f>
        <v/>
      </c>
      <c r="M65" s="78" t="s">
        <v>39</v>
      </c>
      <c r="N65" s="77">
        <f>SUM(N53:N64)</f>
        <v>0</v>
      </c>
      <c r="O65" s="79" t="str">
        <f>IF(O53&lt;&gt;"",AVERAGE(O53:O64),"")</f>
        <v/>
      </c>
    </row>
    <row r="66" spans="1:15" x14ac:dyDescent="0.25">
      <c r="A66" s="80" t="s">
        <v>38</v>
      </c>
      <c r="B66" s="76" t="str">
        <f>IF(B53&lt;&gt;0,AVERAGE(B53:B64),"")</f>
        <v/>
      </c>
      <c r="C66" s="76"/>
      <c r="E66" s="80" t="s">
        <v>38</v>
      </c>
      <c r="F66" s="76" t="str">
        <f>IF(F53&lt;&gt;0,AVERAGE(F53:F64),"")</f>
        <v/>
      </c>
      <c r="G66" s="76"/>
      <c r="I66" s="80" t="s">
        <v>38</v>
      </c>
      <c r="J66" s="76" t="str">
        <f>IF(J53&lt;&gt;0,AVERAGE(J53:J64),"")</f>
        <v/>
      </c>
      <c r="K66" s="76"/>
      <c r="M66" s="80" t="s">
        <v>38</v>
      </c>
      <c r="N66" s="76" t="str">
        <f>IF(N53&lt;&gt;0,AVERAGE(N53:N64),"")</f>
        <v/>
      </c>
      <c r="O66" s="76"/>
    </row>
    <row r="69" spans="1:15" x14ac:dyDescent="0.25">
      <c r="A69" s="39"/>
      <c r="B69" s="39" t="s">
        <v>23</v>
      </c>
      <c r="C69" s="39" t="s">
        <v>40</v>
      </c>
      <c r="E69" s="39"/>
      <c r="F69" s="39" t="s">
        <v>23</v>
      </c>
      <c r="G69" s="39" t="s">
        <v>40</v>
      </c>
    </row>
    <row r="70" spans="1:15" x14ac:dyDescent="0.25">
      <c r="A70" s="35" t="s">
        <v>26</v>
      </c>
      <c r="B70" s="36"/>
      <c r="C70" s="36"/>
      <c r="E70" s="35" t="s">
        <v>26</v>
      </c>
      <c r="F70" s="36"/>
      <c r="G70" s="36"/>
    </row>
    <row r="71" spans="1:15" x14ac:dyDescent="0.25">
      <c r="A71" s="37" t="s">
        <v>27</v>
      </c>
      <c r="B71" s="38"/>
      <c r="C71" s="38"/>
      <c r="E71" s="37" t="s">
        <v>27</v>
      </c>
      <c r="F71" s="38"/>
      <c r="G71" s="38"/>
    </row>
    <row r="72" spans="1:15" x14ac:dyDescent="0.25">
      <c r="A72" s="37" t="s">
        <v>28</v>
      </c>
      <c r="B72" s="38"/>
      <c r="C72" s="38"/>
      <c r="E72" s="37" t="s">
        <v>28</v>
      </c>
      <c r="F72" s="38"/>
      <c r="G72" s="38"/>
    </row>
    <row r="73" spans="1:15" x14ac:dyDescent="0.25">
      <c r="A73" s="37" t="s">
        <v>29</v>
      </c>
      <c r="B73" s="38"/>
      <c r="C73" s="38"/>
      <c r="E73" s="37" t="s">
        <v>29</v>
      </c>
      <c r="F73" s="38"/>
      <c r="G73" s="38"/>
    </row>
    <row r="74" spans="1:15" x14ac:dyDescent="0.25">
      <c r="A74" s="37" t="s">
        <v>30</v>
      </c>
      <c r="B74" s="38"/>
      <c r="C74" s="38"/>
      <c r="E74" s="37" t="s">
        <v>30</v>
      </c>
      <c r="F74" s="38"/>
      <c r="G74" s="38"/>
    </row>
    <row r="75" spans="1:15" x14ac:dyDescent="0.25">
      <c r="A75" s="37" t="s">
        <v>31</v>
      </c>
      <c r="B75" s="38"/>
      <c r="C75" s="38"/>
      <c r="E75" s="37" t="s">
        <v>31</v>
      </c>
      <c r="F75" s="38"/>
      <c r="G75" s="38"/>
    </row>
    <row r="76" spans="1:15" x14ac:dyDescent="0.25">
      <c r="A76" s="37" t="s">
        <v>32</v>
      </c>
      <c r="B76" s="38"/>
      <c r="C76" s="38"/>
      <c r="E76" s="37" t="s">
        <v>32</v>
      </c>
      <c r="F76" s="38"/>
      <c r="G76" s="38"/>
    </row>
    <row r="77" spans="1:15" x14ac:dyDescent="0.25">
      <c r="A77" s="37" t="s">
        <v>33</v>
      </c>
      <c r="B77" s="38"/>
      <c r="C77" s="38"/>
      <c r="E77" s="37" t="s">
        <v>33</v>
      </c>
      <c r="F77" s="38"/>
      <c r="G77" s="38"/>
    </row>
    <row r="78" spans="1:15" x14ac:dyDescent="0.25">
      <c r="A78" s="37" t="s">
        <v>34</v>
      </c>
      <c r="B78" s="38"/>
      <c r="C78" s="38"/>
      <c r="E78" s="37" t="s">
        <v>34</v>
      </c>
      <c r="F78" s="38"/>
      <c r="G78" s="38"/>
    </row>
    <row r="79" spans="1:15" x14ac:dyDescent="0.25">
      <c r="A79" s="37" t="s">
        <v>35</v>
      </c>
      <c r="B79" s="38"/>
      <c r="C79" s="38"/>
      <c r="E79" s="37" t="s">
        <v>35</v>
      </c>
      <c r="F79" s="38"/>
      <c r="G79" s="38"/>
    </row>
    <row r="80" spans="1:15" x14ac:dyDescent="0.25">
      <c r="A80" s="37" t="s">
        <v>36</v>
      </c>
      <c r="B80" s="38"/>
      <c r="C80" s="38"/>
      <c r="E80" s="37" t="s">
        <v>36</v>
      </c>
      <c r="F80" s="38"/>
      <c r="G80" s="38"/>
    </row>
    <row r="81" spans="1:7" x14ac:dyDescent="0.25">
      <c r="A81" s="37" t="s">
        <v>37</v>
      </c>
      <c r="B81" s="38"/>
      <c r="C81" s="38"/>
      <c r="E81" s="37" t="s">
        <v>37</v>
      </c>
      <c r="F81" s="38"/>
      <c r="G81" s="38"/>
    </row>
    <row r="82" spans="1:7" x14ac:dyDescent="0.25">
      <c r="A82" s="78" t="s">
        <v>39</v>
      </c>
      <c r="B82" s="77">
        <f>SUM(B70:B81)</f>
        <v>0</v>
      </c>
      <c r="C82" s="79" t="str">
        <f>IF(C70&lt;&gt;"",AVERAGE(C70:C81),"")</f>
        <v/>
      </c>
      <c r="E82" s="78" t="s">
        <v>39</v>
      </c>
      <c r="F82" s="77">
        <f>SUM(F70:F81)</f>
        <v>0</v>
      </c>
      <c r="G82" s="79" t="str">
        <f>IF(G70&lt;&gt;"",AVERAGE(G70:G81),"")</f>
        <v/>
      </c>
    </row>
    <row r="83" spans="1:7" x14ac:dyDescent="0.25">
      <c r="A83" s="80" t="s">
        <v>38</v>
      </c>
      <c r="B83" s="76" t="str">
        <f>IF(B70&lt;&gt;0,AVERAGE(B70:B81),"")</f>
        <v/>
      </c>
      <c r="C83" s="76"/>
      <c r="E83" s="80" t="s">
        <v>38</v>
      </c>
      <c r="F83" s="76" t="str">
        <f>IF(F70&lt;&gt;0,AVERAGE(F70:F81),"")</f>
        <v/>
      </c>
      <c r="G83" s="76"/>
    </row>
  </sheetData>
  <pageMargins left="1.63" right="0.70866141732283472" top="0.78740157480314965" bottom="0.78740157480314965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K150"/>
  <sheetViews>
    <sheetView tabSelected="1" topLeftCell="A102" zoomScaleNormal="100" workbookViewId="0">
      <selection activeCell="C121" sqref="C121"/>
    </sheetView>
  </sheetViews>
  <sheetFormatPr baseColWidth="10" defaultRowHeight="15" x14ac:dyDescent="0.25"/>
  <cols>
    <col min="1" max="1" width="11.42578125" style="5"/>
    <col min="2" max="3" width="11.42578125" style="21"/>
    <col min="10" max="10" width="11.85546875" bestFit="1" customWidth="1"/>
  </cols>
  <sheetData>
    <row r="1" spans="1:11" x14ac:dyDescent="0.25">
      <c r="A1" s="130" t="s">
        <v>44</v>
      </c>
      <c r="B1" s="63" t="s">
        <v>26</v>
      </c>
      <c r="C1" s="64"/>
      <c r="E1" s="65"/>
      <c r="F1" s="63" t="s">
        <v>27</v>
      </c>
      <c r="G1" s="64"/>
      <c r="I1" s="65"/>
      <c r="J1" s="63" t="s">
        <v>28</v>
      </c>
      <c r="K1" s="64"/>
    </row>
    <row r="2" spans="1:11" x14ac:dyDescent="0.25">
      <c r="A2" s="66" t="s">
        <v>26</v>
      </c>
      <c r="B2" s="67" t="s">
        <v>22</v>
      </c>
      <c r="C2" s="67" t="s">
        <v>23</v>
      </c>
      <c r="E2" s="66" t="s">
        <v>27</v>
      </c>
      <c r="F2" s="67" t="s">
        <v>22</v>
      </c>
      <c r="G2" s="67" t="s">
        <v>23</v>
      </c>
      <c r="I2" s="66" t="s">
        <v>41</v>
      </c>
      <c r="J2" s="67" t="s">
        <v>22</v>
      </c>
      <c r="K2" s="67" t="s">
        <v>23</v>
      </c>
    </row>
    <row r="3" spans="1:11" x14ac:dyDescent="0.25">
      <c r="A3" s="68" t="s">
        <v>12</v>
      </c>
      <c r="B3" s="74">
        <f>Übersicht!C3</f>
        <v>1060</v>
      </c>
      <c r="C3" s="70" t="s">
        <v>25</v>
      </c>
      <c r="E3" s="68" t="s">
        <v>12</v>
      </c>
      <c r="F3" s="69">
        <f>MAX(B3:B34)</f>
        <v>1060</v>
      </c>
      <c r="G3" s="70" t="s">
        <v>25</v>
      </c>
      <c r="I3" s="68" t="s">
        <v>12</v>
      </c>
      <c r="J3" s="144">
        <f>MAX(F3:F34)</f>
        <v>1060</v>
      </c>
      <c r="K3" s="70" t="s">
        <v>25</v>
      </c>
    </row>
    <row r="4" spans="1:11" x14ac:dyDescent="0.25">
      <c r="A4" s="23">
        <f>DATE(YEAR($A$1),MONTH($A$1),DAY($A$1))</f>
        <v>41640</v>
      </c>
      <c r="B4" s="24"/>
      <c r="C4" s="25" t="str">
        <f>IF(AND(B3&lt;&gt;"",B4&lt;&gt;""),B4-B3,"")</f>
        <v/>
      </c>
      <c r="E4" s="23">
        <f>DATE(YEAR($A$1),MONTH($A$1)+1,DAY($A$1))</f>
        <v>41671</v>
      </c>
      <c r="F4" s="24"/>
      <c r="G4" s="25" t="str">
        <f>IF(AND(F3&lt;&gt;"",F4&lt;&gt;""),F4-F3,"")</f>
        <v/>
      </c>
      <c r="I4" s="23">
        <f>DATE(YEAR($A$1),MONTH($A$1)+2,DAY($A$1))</f>
        <v>41699</v>
      </c>
      <c r="J4" s="24"/>
      <c r="K4" s="25" t="str">
        <f>IF(AND(J3&lt;&gt;"",J4&lt;&gt;""),J4-J3,"")</f>
        <v/>
      </c>
    </row>
    <row r="5" spans="1:11" x14ac:dyDescent="0.25">
      <c r="A5" s="140">
        <v>41641</v>
      </c>
      <c r="B5" s="22"/>
      <c r="C5" s="27" t="str">
        <f t="shared" ref="C5:C34" si="0">IF(AND(B4&lt;&gt;"",B5&lt;&gt;""),B5-B4,"")</f>
        <v/>
      </c>
      <c r="E5" s="141">
        <v>41672</v>
      </c>
      <c r="F5" s="22"/>
      <c r="G5" s="27" t="str">
        <f t="shared" ref="G5:G31" si="1">IF(AND(F4&lt;&gt;"",F5&lt;&gt;""),F5-F4,"")</f>
        <v/>
      </c>
      <c r="I5" s="141">
        <v>41700</v>
      </c>
      <c r="J5" s="22"/>
      <c r="K5" s="27" t="str">
        <f t="shared" ref="K5:K34" si="2">IF(AND(J4&lt;&gt;"",J5&lt;&gt;""),J5-J4,"")</f>
        <v/>
      </c>
    </row>
    <row r="6" spans="1:11" x14ac:dyDescent="0.25">
      <c r="A6" s="140">
        <v>41642</v>
      </c>
      <c r="B6" s="22"/>
      <c r="C6" s="71" t="str">
        <f t="shared" si="0"/>
        <v/>
      </c>
      <c r="E6" s="140">
        <v>41673</v>
      </c>
      <c r="F6" s="22"/>
      <c r="G6" s="27" t="str">
        <f t="shared" si="1"/>
        <v/>
      </c>
      <c r="I6" s="140">
        <v>41701</v>
      </c>
      <c r="J6" s="22"/>
      <c r="K6" s="27" t="str">
        <f t="shared" si="2"/>
        <v/>
      </c>
    </row>
    <row r="7" spans="1:11" x14ac:dyDescent="0.25">
      <c r="A7" s="141">
        <v>41643</v>
      </c>
      <c r="B7" s="22"/>
      <c r="C7" s="71" t="str">
        <f t="shared" si="0"/>
        <v/>
      </c>
      <c r="E7" s="140">
        <v>41674</v>
      </c>
      <c r="F7" s="22"/>
      <c r="G7" s="27" t="str">
        <f t="shared" si="1"/>
        <v/>
      </c>
      <c r="I7" s="140">
        <v>41702</v>
      </c>
      <c r="J7" s="22"/>
      <c r="K7" s="27" t="str">
        <f t="shared" si="2"/>
        <v/>
      </c>
    </row>
    <row r="8" spans="1:11" x14ac:dyDescent="0.25">
      <c r="A8" s="141">
        <v>41644</v>
      </c>
      <c r="B8" s="22"/>
      <c r="C8" s="27" t="str">
        <f t="shared" si="0"/>
        <v/>
      </c>
      <c r="E8" s="140">
        <v>41675</v>
      </c>
      <c r="F8" s="22"/>
      <c r="G8" s="27" t="str">
        <f t="shared" si="1"/>
        <v/>
      </c>
      <c r="I8" s="140">
        <v>41703</v>
      </c>
      <c r="J8" s="22"/>
      <c r="K8" s="27" t="str">
        <f t="shared" si="2"/>
        <v/>
      </c>
    </row>
    <row r="9" spans="1:11" x14ac:dyDescent="0.25">
      <c r="A9" s="140">
        <v>41645</v>
      </c>
      <c r="B9" s="22"/>
      <c r="C9" s="27" t="str">
        <f t="shared" si="0"/>
        <v/>
      </c>
      <c r="E9" s="140">
        <v>41676</v>
      </c>
      <c r="F9" s="22"/>
      <c r="G9" s="27" t="str">
        <f t="shared" si="1"/>
        <v/>
      </c>
      <c r="I9" s="140">
        <v>41704</v>
      </c>
      <c r="J9" s="22"/>
      <c r="K9" s="27" t="str">
        <f t="shared" si="2"/>
        <v/>
      </c>
    </row>
    <row r="10" spans="1:11" x14ac:dyDescent="0.25">
      <c r="A10" s="140">
        <v>41646</v>
      </c>
      <c r="B10" s="22"/>
      <c r="C10" s="27" t="str">
        <f t="shared" si="0"/>
        <v/>
      </c>
      <c r="E10" s="140">
        <v>41677</v>
      </c>
      <c r="F10" s="22"/>
      <c r="G10" s="27" t="str">
        <f t="shared" si="1"/>
        <v/>
      </c>
      <c r="I10" s="140">
        <v>41705</v>
      </c>
      <c r="J10" s="22"/>
      <c r="K10" s="27" t="str">
        <f t="shared" si="2"/>
        <v/>
      </c>
    </row>
    <row r="11" spans="1:11" x14ac:dyDescent="0.25">
      <c r="A11" s="140">
        <v>41647</v>
      </c>
      <c r="B11" s="22"/>
      <c r="C11" s="27" t="str">
        <f t="shared" si="0"/>
        <v/>
      </c>
      <c r="E11" s="141">
        <v>41678</v>
      </c>
      <c r="F11" s="22"/>
      <c r="G11" s="27" t="str">
        <f t="shared" si="1"/>
        <v/>
      </c>
      <c r="I11" s="141">
        <v>41706</v>
      </c>
      <c r="J11" s="22"/>
      <c r="K11" s="27" t="str">
        <f t="shared" si="2"/>
        <v/>
      </c>
    </row>
    <row r="12" spans="1:11" x14ac:dyDescent="0.25">
      <c r="A12" s="140">
        <v>41648</v>
      </c>
      <c r="B12" s="22"/>
      <c r="C12" s="27" t="str">
        <f t="shared" si="0"/>
        <v/>
      </c>
      <c r="E12" s="141">
        <v>41679</v>
      </c>
      <c r="F12" s="22"/>
      <c r="G12" s="27" t="str">
        <f t="shared" si="1"/>
        <v/>
      </c>
      <c r="I12" s="141">
        <v>41707</v>
      </c>
      <c r="J12" s="22"/>
      <c r="K12" s="27" t="str">
        <f t="shared" si="2"/>
        <v/>
      </c>
    </row>
    <row r="13" spans="1:11" x14ac:dyDescent="0.25">
      <c r="A13" s="140">
        <v>41649</v>
      </c>
      <c r="B13" s="33"/>
      <c r="C13" s="27" t="str">
        <f t="shared" si="0"/>
        <v/>
      </c>
      <c r="E13" s="140">
        <v>41680</v>
      </c>
      <c r="F13" s="33"/>
      <c r="G13" s="27" t="str">
        <f t="shared" si="1"/>
        <v/>
      </c>
      <c r="I13" s="140">
        <v>41708</v>
      </c>
      <c r="J13" s="33"/>
      <c r="K13" s="27" t="str">
        <f t="shared" si="2"/>
        <v/>
      </c>
    </row>
    <row r="14" spans="1:11" x14ac:dyDescent="0.25">
      <c r="A14" s="141">
        <v>41650</v>
      </c>
      <c r="B14" s="22"/>
      <c r="C14" s="27" t="str">
        <f t="shared" si="0"/>
        <v/>
      </c>
      <c r="E14" s="140">
        <v>41681</v>
      </c>
      <c r="F14" s="22"/>
      <c r="G14" s="27" t="str">
        <f t="shared" si="1"/>
        <v/>
      </c>
      <c r="I14" s="140">
        <v>41709</v>
      </c>
      <c r="J14" s="22"/>
      <c r="K14" s="27" t="str">
        <f t="shared" si="2"/>
        <v/>
      </c>
    </row>
    <row r="15" spans="1:11" x14ac:dyDescent="0.25">
      <c r="A15" s="141">
        <v>41651</v>
      </c>
      <c r="B15" s="33"/>
      <c r="C15" s="27" t="str">
        <f t="shared" si="0"/>
        <v/>
      </c>
      <c r="E15" s="140">
        <v>41682</v>
      </c>
      <c r="F15" s="33"/>
      <c r="G15" s="27" t="str">
        <f t="shared" si="1"/>
        <v/>
      </c>
      <c r="I15" s="140">
        <v>41710</v>
      </c>
      <c r="J15" s="33"/>
      <c r="K15" s="27" t="str">
        <f t="shared" si="2"/>
        <v/>
      </c>
    </row>
    <row r="16" spans="1:11" x14ac:dyDescent="0.25">
      <c r="A16" s="140">
        <v>41652</v>
      </c>
      <c r="B16" s="22"/>
      <c r="C16" s="27" t="str">
        <f t="shared" si="0"/>
        <v/>
      </c>
      <c r="E16" s="140">
        <v>41683</v>
      </c>
      <c r="F16" s="22"/>
      <c r="G16" s="27" t="str">
        <f t="shared" si="1"/>
        <v/>
      </c>
      <c r="I16" s="140">
        <v>41711</v>
      </c>
      <c r="J16" s="22"/>
      <c r="K16" s="27" t="str">
        <f t="shared" si="2"/>
        <v/>
      </c>
    </row>
    <row r="17" spans="1:11" x14ac:dyDescent="0.25">
      <c r="A17" s="140">
        <v>41653</v>
      </c>
      <c r="B17" s="22"/>
      <c r="C17" s="27" t="str">
        <f t="shared" si="0"/>
        <v/>
      </c>
      <c r="E17" s="140">
        <v>41684</v>
      </c>
      <c r="F17" s="22"/>
      <c r="G17" s="27" t="str">
        <f t="shared" si="1"/>
        <v/>
      </c>
      <c r="I17" s="140">
        <v>41712</v>
      </c>
      <c r="J17" s="22"/>
      <c r="K17" s="27" t="str">
        <f t="shared" si="2"/>
        <v/>
      </c>
    </row>
    <row r="18" spans="1:11" x14ac:dyDescent="0.25">
      <c r="A18" s="140">
        <v>41654</v>
      </c>
      <c r="B18" s="22"/>
      <c r="C18" s="27" t="str">
        <f t="shared" si="0"/>
        <v/>
      </c>
      <c r="E18" s="141">
        <v>41685</v>
      </c>
      <c r="F18" s="22"/>
      <c r="G18" s="27" t="str">
        <f t="shared" si="1"/>
        <v/>
      </c>
      <c r="I18" s="141">
        <v>41713</v>
      </c>
      <c r="J18" s="22"/>
      <c r="K18" s="27" t="str">
        <f t="shared" si="2"/>
        <v/>
      </c>
    </row>
    <row r="19" spans="1:11" x14ac:dyDescent="0.25">
      <c r="A19" s="140">
        <v>41655</v>
      </c>
      <c r="B19" s="22"/>
      <c r="C19" s="27" t="str">
        <f t="shared" si="0"/>
        <v/>
      </c>
      <c r="E19" s="141">
        <v>41686</v>
      </c>
      <c r="F19" s="22"/>
      <c r="G19" s="27" t="str">
        <f t="shared" si="1"/>
        <v/>
      </c>
      <c r="I19" s="141">
        <v>41714</v>
      </c>
      <c r="J19" s="22"/>
      <c r="K19" s="27" t="str">
        <f t="shared" si="2"/>
        <v/>
      </c>
    </row>
    <row r="20" spans="1:11" x14ac:dyDescent="0.25">
      <c r="A20" s="140">
        <v>41656</v>
      </c>
      <c r="B20" s="22"/>
      <c r="C20" s="27" t="str">
        <f t="shared" si="0"/>
        <v/>
      </c>
      <c r="E20" s="140">
        <v>41687</v>
      </c>
      <c r="F20" s="22"/>
      <c r="G20" s="27" t="str">
        <f t="shared" si="1"/>
        <v/>
      </c>
      <c r="I20" s="140">
        <v>41715</v>
      </c>
      <c r="J20" s="22"/>
      <c r="K20" s="27" t="str">
        <f t="shared" si="2"/>
        <v/>
      </c>
    </row>
    <row r="21" spans="1:11" x14ac:dyDescent="0.25">
      <c r="A21" s="141">
        <v>41657</v>
      </c>
      <c r="B21" s="22"/>
      <c r="C21" s="27" t="str">
        <f t="shared" si="0"/>
        <v/>
      </c>
      <c r="E21" s="140">
        <v>41688</v>
      </c>
      <c r="F21" s="22"/>
      <c r="G21" s="27" t="str">
        <f t="shared" si="1"/>
        <v/>
      </c>
      <c r="I21" s="140">
        <v>41716</v>
      </c>
      <c r="J21" s="22"/>
      <c r="K21" s="27" t="str">
        <f t="shared" si="2"/>
        <v/>
      </c>
    </row>
    <row r="22" spans="1:11" x14ac:dyDescent="0.25">
      <c r="A22" s="141">
        <v>41658</v>
      </c>
      <c r="B22" s="22"/>
      <c r="C22" s="27" t="str">
        <f t="shared" si="0"/>
        <v/>
      </c>
      <c r="E22" s="140">
        <v>41689</v>
      </c>
      <c r="F22" s="22"/>
      <c r="G22" s="27" t="str">
        <f t="shared" si="1"/>
        <v/>
      </c>
      <c r="I22" s="140">
        <v>41717</v>
      </c>
      <c r="J22" s="22"/>
      <c r="K22" s="27" t="str">
        <f t="shared" si="2"/>
        <v/>
      </c>
    </row>
    <row r="23" spans="1:11" x14ac:dyDescent="0.25">
      <c r="A23" s="140">
        <v>41659</v>
      </c>
      <c r="B23" s="22"/>
      <c r="C23" s="27" t="str">
        <f t="shared" si="0"/>
        <v/>
      </c>
      <c r="E23" s="140">
        <v>41690</v>
      </c>
      <c r="F23" s="22"/>
      <c r="G23" s="27" t="str">
        <f t="shared" si="1"/>
        <v/>
      </c>
      <c r="I23" s="140">
        <v>41718</v>
      </c>
      <c r="J23" s="22"/>
      <c r="K23" s="27" t="str">
        <f t="shared" si="2"/>
        <v/>
      </c>
    </row>
    <row r="24" spans="1:11" x14ac:dyDescent="0.25">
      <c r="A24" s="140">
        <v>41660</v>
      </c>
      <c r="B24" s="22"/>
      <c r="C24" s="27" t="str">
        <f t="shared" si="0"/>
        <v/>
      </c>
      <c r="E24" s="140">
        <v>41691</v>
      </c>
      <c r="F24" s="22"/>
      <c r="G24" s="27" t="str">
        <f t="shared" si="1"/>
        <v/>
      </c>
      <c r="I24" s="140">
        <v>41719</v>
      </c>
      <c r="J24" s="22"/>
      <c r="K24" s="27" t="str">
        <f t="shared" si="2"/>
        <v/>
      </c>
    </row>
    <row r="25" spans="1:11" x14ac:dyDescent="0.25">
      <c r="A25" s="140">
        <v>41661</v>
      </c>
      <c r="B25" s="22"/>
      <c r="C25" s="27" t="str">
        <f t="shared" si="0"/>
        <v/>
      </c>
      <c r="E25" s="141">
        <v>41692</v>
      </c>
      <c r="F25" s="22"/>
      <c r="G25" s="27" t="str">
        <f t="shared" si="1"/>
        <v/>
      </c>
      <c r="I25" s="141">
        <v>41720</v>
      </c>
      <c r="J25" s="22"/>
      <c r="K25" s="27" t="str">
        <f t="shared" si="2"/>
        <v/>
      </c>
    </row>
    <row r="26" spans="1:11" x14ac:dyDescent="0.25">
      <c r="A26" s="140">
        <v>41662</v>
      </c>
      <c r="B26" s="22"/>
      <c r="C26" s="27" t="str">
        <f t="shared" si="0"/>
        <v/>
      </c>
      <c r="E26" s="141">
        <v>41693</v>
      </c>
      <c r="F26" s="22"/>
      <c r="G26" s="27" t="str">
        <f t="shared" si="1"/>
        <v/>
      </c>
      <c r="I26" s="141">
        <v>41721</v>
      </c>
      <c r="J26" s="22"/>
      <c r="K26" s="27" t="str">
        <f t="shared" si="2"/>
        <v/>
      </c>
    </row>
    <row r="27" spans="1:11" x14ac:dyDescent="0.25">
      <c r="A27" s="140">
        <v>41663</v>
      </c>
      <c r="B27" s="22"/>
      <c r="C27" s="27" t="str">
        <f t="shared" si="0"/>
        <v/>
      </c>
      <c r="E27" s="140">
        <v>41694</v>
      </c>
      <c r="F27" s="22"/>
      <c r="G27" s="27" t="str">
        <f t="shared" si="1"/>
        <v/>
      </c>
      <c r="I27" s="140">
        <v>41722</v>
      </c>
      <c r="J27" s="22"/>
      <c r="K27" s="27" t="str">
        <f t="shared" si="2"/>
        <v/>
      </c>
    </row>
    <row r="28" spans="1:11" x14ac:dyDescent="0.25">
      <c r="A28" s="141">
        <v>41664</v>
      </c>
      <c r="B28" s="22"/>
      <c r="C28" s="27" t="str">
        <f t="shared" si="0"/>
        <v/>
      </c>
      <c r="E28" s="140">
        <v>41695</v>
      </c>
      <c r="F28" s="22"/>
      <c r="G28" s="27" t="str">
        <f t="shared" si="1"/>
        <v/>
      </c>
      <c r="I28" s="140">
        <v>41723</v>
      </c>
      <c r="J28" s="22"/>
      <c r="K28" s="27" t="str">
        <f t="shared" si="2"/>
        <v/>
      </c>
    </row>
    <row r="29" spans="1:11" x14ac:dyDescent="0.25">
      <c r="A29" s="141">
        <v>41665</v>
      </c>
      <c r="B29" s="22"/>
      <c r="C29" s="27" t="str">
        <f t="shared" si="0"/>
        <v/>
      </c>
      <c r="E29" s="140">
        <v>41696</v>
      </c>
      <c r="F29" s="22"/>
      <c r="G29" s="27" t="str">
        <f t="shared" si="1"/>
        <v/>
      </c>
      <c r="I29" s="140">
        <v>41724</v>
      </c>
      <c r="J29" s="22"/>
      <c r="K29" s="27" t="str">
        <f t="shared" si="2"/>
        <v/>
      </c>
    </row>
    <row r="30" spans="1:11" x14ac:dyDescent="0.25">
      <c r="A30" s="140">
        <v>41666</v>
      </c>
      <c r="B30" s="22"/>
      <c r="C30" s="27" t="str">
        <f t="shared" si="0"/>
        <v/>
      </c>
      <c r="E30" s="140">
        <v>41697</v>
      </c>
      <c r="F30" s="22"/>
      <c r="G30" s="27" t="str">
        <f t="shared" si="1"/>
        <v/>
      </c>
      <c r="I30" s="140">
        <v>41725</v>
      </c>
      <c r="J30" s="22"/>
      <c r="K30" s="27" t="str">
        <f t="shared" si="2"/>
        <v/>
      </c>
    </row>
    <row r="31" spans="1:11" x14ac:dyDescent="0.25">
      <c r="A31" s="140">
        <v>41667</v>
      </c>
      <c r="B31" s="22"/>
      <c r="C31" s="27" t="str">
        <f t="shared" si="0"/>
        <v/>
      </c>
      <c r="E31" s="140">
        <v>41698</v>
      </c>
      <c r="F31" s="22"/>
      <c r="G31" s="27" t="str">
        <f t="shared" si="1"/>
        <v/>
      </c>
      <c r="I31" s="140">
        <v>41726</v>
      </c>
      <c r="J31" s="22"/>
      <c r="K31" s="27" t="str">
        <f t="shared" si="2"/>
        <v/>
      </c>
    </row>
    <row r="32" spans="1:11" x14ac:dyDescent="0.25">
      <c r="A32" s="140">
        <v>41668</v>
      </c>
      <c r="B32" s="22"/>
      <c r="C32" s="27" t="str">
        <f t="shared" si="0"/>
        <v/>
      </c>
      <c r="E32" s="26"/>
      <c r="F32" s="22"/>
      <c r="G32" s="27"/>
      <c r="I32" s="141">
        <v>41727</v>
      </c>
      <c r="J32" s="22"/>
      <c r="K32" s="27" t="str">
        <f t="shared" si="2"/>
        <v/>
      </c>
    </row>
    <row r="33" spans="1:11" x14ac:dyDescent="0.25">
      <c r="A33" s="140">
        <v>41669</v>
      </c>
      <c r="B33" s="22"/>
      <c r="C33" s="27" t="str">
        <f t="shared" si="0"/>
        <v/>
      </c>
      <c r="E33" s="26"/>
      <c r="F33" s="22"/>
      <c r="G33" s="27" t="str">
        <f t="shared" ref="G33" si="3">IF(AND(E33&lt;&gt;"",F33&lt;&gt;""),F33-F32,"")</f>
        <v/>
      </c>
      <c r="I33" s="141">
        <v>41728</v>
      </c>
      <c r="J33" s="22"/>
      <c r="K33" s="27" t="str">
        <f t="shared" si="2"/>
        <v/>
      </c>
    </row>
    <row r="34" spans="1:11" x14ac:dyDescent="0.25">
      <c r="A34" s="142">
        <v>41670</v>
      </c>
      <c r="B34" s="29"/>
      <c r="C34" s="34" t="str">
        <f t="shared" si="0"/>
        <v/>
      </c>
      <c r="E34" s="28"/>
      <c r="F34" s="29"/>
      <c r="G34" s="34"/>
      <c r="I34" s="142">
        <v>41729</v>
      </c>
      <c r="J34" s="29"/>
      <c r="K34" s="34" t="str">
        <f t="shared" si="2"/>
        <v/>
      </c>
    </row>
    <row r="35" spans="1:11" x14ac:dyDescent="0.25">
      <c r="A35" s="31"/>
      <c r="B35" s="30" t="s">
        <v>38</v>
      </c>
      <c r="C35" s="72" t="str">
        <f>IF(C4&lt;&gt;"",AVERAGE(C4:C34),"")</f>
        <v/>
      </c>
      <c r="E35" s="31"/>
      <c r="F35" s="30"/>
      <c r="G35" s="72" t="str">
        <f>IF(G4&lt;&gt;"",AVERAGE(G4:G34),"")</f>
        <v/>
      </c>
      <c r="I35" s="31"/>
      <c r="J35" s="30"/>
      <c r="K35" s="72" t="str">
        <f>IF(K4&lt;&gt;"",AVERAGE(K4:K34),"")</f>
        <v/>
      </c>
    </row>
    <row r="36" spans="1:11" x14ac:dyDescent="0.25">
      <c r="A36"/>
      <c r="B36" s="30" t="s">
        <v>24</v>
      </c>
      <c r="C36" s="32">
        <f>SUM(C4:C34)</f>
        <v>0</v>
      </c>
      <c r="F36" s="30" t="s">
        <v>24</v>
      </c>
      <c r="G36" s="32">
        <f>SUM(G4:G34)</f>
        <v>0</v>
      </c>
      <c r="J36" s="30" t="s">
        <v>24</v>
      </c>
      <c r="K36" s="32">
        <f>SUM(K4:K34)</f>
        <v>0</v>
      </c>
    </row>
    <row r="37" spans="1:11" x14ac:dyDescent="0.25">
      <c r="A37" s="65"/>
      <c r="B37" s="63" t="s">
        <v>29</v>
      </c>
      <c r="C37" s="64"/>
      <c r="E37" s="65"/>
      <c r="F37" s="63" t="s">
        <v>30</v>
      </c>
      <c r="G37" s="64"/>
      <c r="I37" s="65"/>
      <c r="J37" s="63" t="s">
        <v>31</v>
      </c>
      <c r="K37" s="64"/>
    </row>
    <row r="38" spans="1:11" x14ac:dyDescent="0.25">
      <c r="A38" s="66" t="s">
        <v>29</v>
      </c>
      <c r="B38" s="67" t="s">
        <v>22</v>
      </c>
      <c r="C38" s="67" t="s">
        <v>29</v>
      </c>
      <c r="E38" s="66" t="s">
        <v>30</v>
      </c>
      <c r="F38" s="67" t="s">
        <v>22</v>
      </c>
      <c r="G38" s="67" t="s">
        <v>30</v>
      </c>
      <c r="I38" s="66" t="s">
        <v>30</v>
      </c>
      <c r="J38" s="67" t="s">
        <v>22</v>
      </c>
      <c r="K38" s="67" t="s">
        <v>31</v>
      </c>
    </row>
    <row r="39" spans="1:11" x14ac:dyDescent="0.25">
      <c r="A39" s="68" t="s">
        <v>12</v>
      </c>
      <c r="B39" s="69">
        <f>MAX(J3:J34)</f>
        <v>1060</v>
      </c>
      <c r="C39" s="70" t="s">
        <v>25</v>
      </c>
      <c r="E39" s="68" t="s">
        <v>12</v>
      </c>
      <c r="F39" s="69">
        <f>MAX(B39:B70)</f>
        <v>1060</v>
      </c>
      <c r="G39" s="70" t="s">
        <v>25</v>
      </c>
      <c r="I39" s="68" t="s">
        <v>12</v>
      </c>
      <c r="J39" s="69">
        <f>MAX(F39:F70)</f>
        <v>1060</v>
      </c>
      <c r="K39" s="70" t="s">
        <v>25</v>
      </c>
    </row>
    <row r="40" spans="1:11" x14ac:dyDescent="0.25">
      <c r="A40" s="23">
        <f>DATE(YEAR($A$1),MONTH($A$1)+3,DAY($A$1))</f>
        <v>41730</v>
      </c>
      <c r="B40" s="24"/>
      <c r="C40" s="27" t="str">
        <f>IF(AND(B39&lt;&gt;"",B40&lt;&gt;""),B40-B39,"")</f>
        <v/>
      </c>
      <c r="E40" s="23">
        <f>DATE(YEAR($A$1),MONTH($A$1)+4,DAY($A$1))</f>
        <v>41760</v>
      </c>
      <c r="F40" s="24"/>
      <c r="G40" s="25" t="str">
        <f>IF(AND(F39&lt;&gt;"",F40&lt;&gt;""),F40-F39,"")</f>
        <v/>
      </c>
      <c r="I40" s="23">
        <f>DATE(YEAR($A$1),MONTH($A$1)+5,DAY($A$1))</f>
        <v>41791</v>
      </c>
      <c r="J40" s="24"/>
      <c r="K40" s="25" t="str">
        <f>IF(AND(J39&lt;&gt;"",J40&lt;&gt;""),J40-J39,"")</f>
        <v/>
      </c>
    </row>
    <row r="41" spans="1:11" x14ac:dyDescent="0.25">
      <c r="A41" s="140">
        <v>41731</v>
      </c>
      <c r="B41" s="22"/>
      <c r="C41" s="27" t="str">
        <f t="shared" ref="C41:C69" si="4">IF(AND(B40&lt;&gt;"",B41&lt;&gt;""),B41-B40,"")</f>
        <v/>
      </c>
      <c r="E41" s="140">
        <v>41761</v>
      </c>
      <c r="F41" s="22"/>
      <c r="G41" s="27" t="str">
        <f t="shared" ref="G41:G70" si="5">IF(AND(F40&lt;&gt;"",F41&lt;&gt;""),F41-F40,"")</f>
        <v/>
      </c>
      <c r="I41" s="140">
        <v>41792</v>
      </c>
      <c r="J41" s="22"/>
      <c r="K41" s="27" t="str">
        <f t="shared" ref="K41:K69" si="6">IF(AND(J40&lt;&gt;"",J41&lt;&gt;""),J41-J40,"")</f>
        <v/>
      </c>
    </row>
    <row r="42" spans="1:11" x14ac:dyDescent="0.25">
      <c r="A42" s="140">
        <v>41732</v>
      </c>
      <c r="B42" s="22"/>
      <c r="C42" s="27" t="str">
        <f t="shared" si="4"/>
        <v/>
      </c>
      <c r="E42" s="141">
        <v>41762</v>
      </c>
      <c r="F42" s="22"/>
      <c r="G42" s="27" t="str">
        <f t="shared" si="5"/>
        <v/>
      </c>
      <c r="I42" s="140">
        <v>41793</v>
      </c>
      <c r="J42" s="22"/>
      <c r="K42" s="27" t="str">
        <f t="shared" si="6"/>
        <v/>
      </c>
    </row>
    <row r="43" spans="1:11" x14ac:dyDescent="0.25">
      <c r="A43" s="140">
        <v>41733</v>
      </c>
      <c r="B43" s="22"/>
      <c r="C43" s="27" t="str">
        <f t="shared" si="4"/>
        <v/>
      </c>
      <c r="E43" s="141">
        <v>41763</v>
      </c>
      <c r="F43" s="22"/>
      <c r="G43" s="27" t="str">
        <f t="shared" si="5"/>
        <v/>
      </c>
      <c r="I43" s="140">
        <v>41794</v>
      </c>
      <c r="J43" s="22"/>
      <c r="K43" s="27" t="str">
        <f t="shared" si="6"/>
        <v/>
      </c>
    </row>
    <row r="44" spans="1:11" x14ac:dyDescent="0.25">
      <c r="A44" s="141">
        <v>41734</v>
      </c>
      <c r="B44" s="22"/>
      <c r="C44" s="27" t="str">
        <f t="shared" si="4"/>
        <v/>
      </c>
      <c r="E44" s="140">
        <v>41764</v>
      </c>
      <c r="F44" s="22"/>
      <c r="G44" s="27" t="str">
        <f t="shared" si="5"/>
        <v/>
      </c>
      <c r="I44" s="140">
        <v>41795</v>
      </c>
      <c r="J44" s="22"/>
      <c r="K44" s="27" t="str">
        <f t="shared" si="6"/>
        <v/>
      </c>
    </row>
    <row r="45" spans="1:11" x14ac:dyDescent="0.25">
      <c r="A45" s="141">
        <v>41735</v>
      </c>
      <c r="B45" s="22"/>
      <c r="C45" s="27" t="str">
        <f t="shared" si="4"/>
        <v/>
      </c>
      <c r="E45" s="140">
        <v>41765</v>
      </c>
      <c r="F45" s="22"/>
      <c r="G45" s="27" t="str">
        <f t="shared" si="5"/>
        <v/>
      </c>
      <c r="I45" s="140">
        <v>41796</v>
      </c>
      <c r="J45" s="22"/>
      <c r="K45" s="27" t="str">
        <f t="shared" si="6"/>
        <v/>
      </c>
    </row>
    <row r="46" spans="1:11" x14ac:dyDescent="0.25">
      <c r="A46" s="140">
        <v>41736</v>
      </c>
      <c r="B46" s="22"/>
      <c r="C46" s="27" t="str">
        <f t="shared" si="4"/>
        <v/>
      </c>
      <c r="E46" s="140">
        <v>41766</v>
      </c>
      <c r="F46" s="22"/>
      <c r="G46" s="27" t="str">
        <f t="shared" si="5"/>
        <v/>
      </c>
      <c r="I46" s="141">
        <v>41797</v>
      </c>
      <c r="J46" s="22"/>
      <c r="K46" s="27" t="str">
        <f t="shared" si="6"/>
        <v/>
      </c>
    </row>
    <row r="47" spans="1:11" x14ac:dyDescent="0.25">
      <c r="A47" s="140">
        <v>41737</v>
      </c>
      <c r="B47" s="22"/>
      <c r="C47" s="27" t="str">
        <f t="shared" si="4"/>
        <v/>
      </c>
      <c r="E47" s="140">
        <v>41767</v>
      </c>
      <c r="F47" s="22"/>
      <c r="G47" s="27" t="str">
        <f t="shared" si="5"/>
        <v/>
      </c>
      <c r="I47" s="141">
        <v>41798</v>
      </c>
      <c r="J47" s="22"/>
      <c r="K47" s="27" t="str">
        <f t="shared" si="6"/>
        <v/>
      </c>
    </row>
    <row r="48" spans="1:11" x14ac:dyDescent="0.25">
      <c r="A48" s="140">
        <v>41738</v>
      </c>
      <c r="B48" s="22"/>
      <c r="C48" s="27" t="str">
        <f t="shared" si="4"/>
        <v/>
      </c>
      <c r="E48" s="140">
        <v>41768</v>
      </c>
      <c r="F48" s="22"/>
      <c r="G48" s="27" t="str">
        <f t="shared" si="5"/>
        <v/>
      </c>
      <c r="I48" s="140">
        <v>41799</v>
      </c>
      <c r="J48" s="22"/>
      <c r="K48" s="27" t="str">
        <f t="shared" si="6"/>
        <v/>
      </c>
    </row>
    <row r="49" spans="1:11" x14ac:dyDescent="0.25">
      <c r="A49" s="140">
        <v>41739</v>
      </c>
      <c r="B49" s="33"/>
      <c r="C49" s="27" t="str">
        <f t="shared" si="4"/>
        <v/>
      </c>
      <c r="E49" s="141">
        <v>41769</v>
      </c>
      <c r="F49" s="33"/>
      <c r="G49" s="27" t="str">
        <f t="shared" si="5"/>
        <v/>
      </c>
      <c r="I49" s="140">
        <v>41800</v>
      </c>
      <c r="J49" s="33"/>
      <c r="K49" s="27" t="str">
        <f t="shared" si="6"/>
        <v/>
      </c>
    </row>
    <row r="50" spans="1:11" x14ac:dyDescent="0.25">
      <c r="A50" s="140">
        <v>41740</v>
      </c>
      <c r="B50" s="22"/>
      <c r="C50" s="27" t="str">
        <f t="shared" si="4"/>
        <v/>
      </c>
      <c r="E50" s="141">
        <v>41770</v>
      </c>
      <c r="F50" s="22"/>
      <c r="G50" s="27" t="str">
        <f t="shared" si="5"/>
        <v/>
      </c>
      <c r="I50" s="140">
        <v>41801</v>
      </c>
      <c r="J50" s="22"/>
      <c r="K50" s="27" t="str">
        <f t="shared" si="6"/>
        <v/>
      </c>
    </row>
    <row r="51" spans="1:11" x14ac:dyDescent="0.25">
      <c r="A51" s="141">
        <v>41741</v>
      </c>
      <c r="B51" s="33"/>
      <c r="C51" s="27" t="str">
        <f t="shared" si="4"/>
        <v/>
      </c>
      <c r="E51" s="140">
        <v>41771</v>
      </c>
      <c r="F51" s="33"/>
      <c r="G51" s="27" t="str">
        <f t="shared" si="5"/>
        <v/>
      </c>
      <c r="I51" s="140">
        <v>41802</v>
      </c>
      <c r="J51" s="33"/>
      <c r="K51" s="27" t="str">
        <f t="shared" si="6"/>
        <v/>
      </c>
    </row>
    <row r="52" spans="1:11" x14ac:dyDescent="0.25">
      <c r="A52" s="141">
        <v>41742</v>
      </c>
      <c r="B52" s="22"/>
      <c r="C52" s="27" t="str">
        <f t="shared" si="4"/>
        <v/>
      </c>
      <c r="E52" s="140">
        <v>41772</v>
      </c>
      <c r="F52" s="22"/>
      <c r="G52" s="27" t="str">
        <f t="shared" si="5"/>
        <v/>
      </c>
      <c r="I52" s="140">
        <v>41803</v>
      </c>
      <c r="J52" s="22"/>
      <c r="K52" s="27" t="str">
        <f t="shared" si="6"/>
        <v/>
      </c>
    </row>
    <row r="53" spans="1:11" x14ac:dyDescent="0.25">
      <c r="A53" s="140">
        <v>41743</v>
      </c>
      <c r="B53" s="22"/>
      <c r="C53" s="27" t="str">
        <f t="shared" si="4"/>
        <v/>
      </c>
      <c r="E53" s="140">
        <v>41773</v>
      </c>
      <c r="F53" s="22"/>
      <c r="G53" s="27" t="str">
        <f t="shared" si="5"/>
        <v/>
      </c>
      <c r="I53" s="141">
        <v>41804</v>
      </c>
      <c r="J53" s="22"/>
      <c r="K53" s="27" t="str">
        <f t="shared" si="6"/>
        <v/>
      </c>
    </row>
    <row r="54" spans="1:11" x14ac:dyDescent="0.25">
      <c r="A54" s="140">
        <v>41744</v>
      </c>
      <c r="B54" s="22"/>
      <c r="C54" s="27" t="str">
        <f t="shared" si="4"/>
        <v/>
      </c>
      <c r="E54" s="140">
        <v>41774</v>
      </c>
      <c r="F54" s="22"/>
      <c r="G54" s="27" t="str">
        <f t="shared" si="5"/>
        <v/>
      </c>
      <c r="I54" s="141">
        <v>41805</v>
      </c>
      <c r="J54" s="22"/>
      <c r="K54" s="27" t="str">
        <f t="shared" si="6"/>
        <v/>
      </c>
    </row>
    <row r="55" spans="1:11" x14ac:dyDescent="0.25">
      <c r="A55" s="140">
        <v>41745</v>
      </c>
      <c r="B55" s="22"/>
      <c r="C55" s="27" t="str">
        <f t="shared" si="4"/>
        <v/>
      </c>
      <c r="E55" s="140">
        <v>41775</v>
      </c>
      <c r="F55" s="22"/>
      <c r="G55" s="27" t="str">
        <f t="shared" si="5"/>
        <v/>
      </c>
      <c r="I55" s="140">
        <v>41806</v>
      </c>
      <c r="J55" s="22"/>
      <c r="K55" s="27" t="str">
        <f t="shared" si="6"/>
        <v/>
      </c>
    </row>
    <row r="56" spans="1:11" x14ac:dyDescent="0.25">
      <c r="A56" s="140">
        <v>41746</v>
      </c>
      <c r="B56" s="22"/>
      <c r="C56" s="27" t="str">
        <f t="shared" si="4"/>
        <v/>
      </c>
      <c r="E56" s="141">
        <v>41776</v>
      </c>
      <c r="F56" s="22"/>
      <c r="G56" s="27" t="str">
        <f t="shared" si="5"/>
        <v/>
      </c>
      <c r="I56" s="140">
        <v>41807</v>
      </c>
      <c r="J56" s="22"/>
      <c r="K56" s="27" t="str">
        <f t="shared" si="6"/>
        <v/>
      </c>
    </row>
    <row r="57" spans="1:11" x14ac:dyDescent="0.25">
      <c r="A57" s="140">
        <v>41747</v>
      </c>
      <c r="B57" s="22"/>
      <c r="C57" s="27" t="str">
        <f t="shared" si="4"/>
        <v/>
      </c>
      <c r="E57" s="141">
        <v>41777</v>
      </c>
      <c r="F57" s="22"/>
      <c r="G57" s="27" t="str">
        <f t="shared" si="5"/>
        <v/>
      </c>
      <c r="I57" s="140">
        <v>41808</v>
      </c>
      <c r="J57" s="22"/>
      <c r="K57" s="27" t="str">
        <f t="shared" si="6"/>
        <v/>
      </c>
    </row>
    <row r="58" spans="1:11" x14ac:dyDescent="0.25">
      <c r="A58" s="141">
        <v>41748</v>
      </c>
      <c r="B58" s="22"/>
      <c r="C58" s="27" t="str">
        <f t="shared" si="4"/>
        <v/>
      </c>
      <c r="E58" s="140">
        <v>41778</v>
      </c>
      <c r="F58" s="22"/>
      <c r="G58" s="27" t="str">
        <f t="shared" si="5"/>
        <v/>
      </c>
      <c r="I58" s="140">
        <v>41809</v>
      </c>
      <c r="J58" s="22"/>
      <c r="K58" s="27" t="str">
        <f t="shared" si="6"/>
        <v/>
      </c>
    </row>
    <row r="59" spans="1:11" x14ac:dyDescent="0.25">
      <c r="A59" s="141">
        <v>41749</v>
      </c>
      <c r="B59" s="22"/>
      <c r="C59" s="27" t="str">
        <f t="shared" si="4"/>
        <v/>
      </c>
      <c r="E59" s="140">
        <v>41779</v>
      </c>
      <c r="F59" s="22"/>
      <c r="G59" s="27" t="str">
        <f t="shared" si="5"/>
        <v/>
      </c>
      <c r="I59" s="140">
        <v>41810</v>
      </c>
      <c r="J59" s="22"/>
      <c r="K59" s="27" t="str">
        <f t="shared" si="6"/>
        <v/>
      </c>
    </row>
    <row r="60" spans="1:11" x14ac:dyDescent="0.25">
      <c r="A60" s="140">
        <v>41750</v>
      </c>
      <c r="B60" s="22"/>
      <c r="C60" s="27" t="str">
        <f t="shared" si="4"/>
        <v/>
      </c>
      <c r="E60" s="140">
        <v>41780</v>
      </c>
      <c r="F60" s="22"/>
      <c r="G60" s="27" t="str">
        <f t="shared" si="5"/>
        <v/>
      </c>
      <c r="I60" s="141">
        <v>41811</v>
      </c>
      <c r="J60" s="22"/>
      <c r="K60" s="27" t="str">
        <f t="shared" si="6"/>
        <v/>
      </c>
    </row>
    <row r="61" spans="1:11" x14ac:dyDescent="0.25">
      <c r="A61" s="140">
        <v>41751</v>
      </c>
      <c r="B61" s="22"/>
      <c r="C61" s="27" t="str">
        <f t="shared" si="4"/>
        <v/>
      </c>
      <c r="E61" s="140">
        <v>41781</v>
      </c>
      <c r="F61" s="22"/>
      <c r="G61" s="27" t="str">
        <f t="shared" si="5"/>
        <v/>
      </c>
      <c r="I61" s="141">
        <v>41812</v>
      </c>
      <c r="J61" s="22"/>
      <c r="K61" s="27" t="str">
        <f t="shared" si="6"/>
        <v/>
      </c>
    </row>
    <row r="62" spans="1:11" x14ac:dyDescent="0.25">
      <c r="A62" s="140">
        <v>41752</v>
      </c>
      <c r="B62" s="22"/>
      <c r="C62" s="27" t="str">
        <f t="shared" si="4"/>
        <v/>
      </c>
      <c r="E62" s="140">
        <v>41782</v>
      </c>
      <c r="F62" s="22"/>
      <c r="G62" s="27" t="str">
        <f t="shared" si="5"/>
        <v/>
      </c>
      <c r="I62" s="140">
        <v>41813</v>
      </c>
      <c r="J62" s="22"/>
      <c r="K62" s="27" t="str">
        <f t="shared" si="6"/>
        <v/>
      </c>
    </row>
    <row r="63" spans="1:11" x14ac:dyDescent="0.25">
      <c r="A63" s="140">
        <v>41753</v>
      </c>
      <c r="B63" s="22"/>
      <c r="C63" s="27" t="str">
        <f t="shared" si="4"/>
        <v/>
      </c>
      <c r="E63" s="141">
        <v>41783</v>
      </c>
      <c r="F63" s="22"/>
      <c r="G63" s="27" t="str">
        <f t="shared" si="5"/>
        <v/>
      </c>
      <c r="I63" s="140">
        <v>41814</v>
      </c>
      <c r="J63" s="22"/>
      <c r="K63" s="27" t="str">
        <f t="shared" si="6"/>
        <v/>
      </c>
    </row>
    <row r="64" spans="1:11" x14ac:dyDescent="0.25">
      <c r="A64" s="140">
        <v>41754</v>
      </c>
      <c r="B64" s="22"/>
      <c r="C64" s="27" t="str">
        <f t="shared" si="4"/>
        <v/>
      </c>
      <c r="E64" s="141">
        <v>41784</v>
      </c>
      <c r="F64" s="22"/>
      <c r="G64" s="27" t="str">
        <f t="shared" si="5"/>
        <v/>
      </c>
      <c r="I64" s="140">
        <v>41815</v>
      </c>
      <c r="J64" s="22"/>
      <c r="K64" s="27" t="str">
        <f t="shared" si="6"/>
        <v/>
      </c>
    </row>
    <row r="65" spans="1:11" x14ac:dyDescent="0.25">
      <c r="A65" s="141">
        <v>41755</v>
      </c>
      <c r="B65" s="22"/>
      <c r="C65" s="27" t="str">
        <f t="shared" si="4"/>
        <v/>
      </c>
      <c r="E65" s="140">
        <v>41785</v>
      </c>
      <c r="F65" s="22"/>
      <c r="G65" s="27" t="str">
        <f t="shared" si="5"/>
        <v/>
      </c>
      <c r="I65" s="140">
        <v>41816</v>
      </c>
      <c r="J65" s="22"/>
      <c r="K65" s="27" t="str">
        <f t="shared" si="6"/>
        <v/>
      </c>
    </row>
    <row r="66" spans="1:11" x14ac:dyDescent="0.25">
      <c r="A66" s="141">
        <v>41756</v>
      </c>
      <c r="B66" s="22"/>
      <c r="C66" s="27" t="str">
        <f t="shared" si="4"/>
        <v/>
      </c>
      <c r="E66" s="140">
        <v>41786</v>
      </c>
      <c r="F66" s="22"/>
      <c r="G66" s="27" t="str">
        <f t="shared" si="5"/>
        <v/>
      </c>
      <c r="I66" s="140">
        <v>41817</v>
      </c>
      <c r="J66" s="22"/>
      <c r="K66" s="27" t="str">
        <f t="shared" si="6"/>
        <v/>
      </c>
    </row>
    <row r="67" spans="1:11" x14ac:dyDescent="0.25">
      <c r="A67" s="140">
        <v>41757</v>
      </c>
      <c r="B67" s="22"/>
      <c r="C67" s="27" t="str">
        <f t="shared" si="4"/>
        <v/>
      </c>
      <c r="E67" s="140">
        <v>41787</v>
      </c>
      <c r="F67" s="22"/>
      <c r="G67" s="27" t="str">
        <f t="shared" si="5"/>
        <v/>
      </c>
      <c r="I67" s="141">
        <v>41818</v>
      </c>
      <c r="J67" s="22"/>
      <c r="K67" s="27" t="str">
        <f t="shared" si="6"/>
        <v/>
      </c>
    </row>
    <row r="68" spans="1:11" x14ac:dyDescent="0.25">
      <c r="A68" s="140">
        <v>41758</v>
      </c>
      <c r="B68" s="22"/>
      <c r="C68" s="27" t="str">
        <f t="shared" si="4"/>
        <v/>
      </c>
      <c r="E68" s="140">
        <v>41788</v>
      </c>
      <c r="F68" s="22"/>
      <c r="G68" s="27" t="str">
        <f t="shared" si="5"/>
        <v/>
      </c>
      <c r="I68" s="141">
        <v>41819</v>
      </c>
      <c r="J68" s="22"/>
      <c r="K68" s="27" t="str">
        <f t="shared" si="6"/>
        <v/>
      </c>
    </row>
    <row r="69" spans="1:11" x14ac:dyDescent="0.25">
      <c r="A69" s="140">
        <v>41759</v>
      </c>
      <c r="B69" s="22"/>
      <c r="C69" s="27" t="str">
        <f t="shared" si="4"/>
        <v/>
      </c>
      <c r="E69" s="140">
        <v>41789</v>
      </c>
      <c r="F69" s="22"/>
      <c r="G69" s="27" t="str">
        <f t="shared" si="5"/>
        <v/>
      </c>
      <c r="I69" s="140">
        <v>41820</v>
      </c>
      <c r="J69" s="22"/>
      <c r="K69" s="27" t="str">
        <f t="shared" si="6"/>
        <v/>
      </c>
    </row>
    <row r="70" spans="1:11" x14ac:dyDescent="0.25">
      <c r="A70" s="28"/>
      <c r="B70" s="29"/>
      <c r="C70" s="34" t="str">
        <f t="shared" ref="C70" si="7">IF(AND(A70&lt;&gt;"",B70&lt;&gt;""),B70-B69,"")</f>
        <v/>
      </c>
      <c r="E70" s="143">
        <v>41790</v>
      </c>
      <c r="F70" s="29"/>
      <c r="G70" s="34" t="str">
        <f t="shared" si="5"/>
        <v/>
      </c>
      <c r="I70" s="28"/>
      <c r="J70" s="29"/>
      <c r="K70" s="34" t="str">
        <f t="shared" ref="K70" si="8">IF(AND(J69&lt;&gt;"",J70&lt;&gt;""),J70-J69,"")</f>
        <v/>
      </c>
    </row>
    <row r="71" spans="1:11" x14ac:dyDescent="0.25">
      <c r="A71" s="31"/>
      <c r="B71" s="30" t="s">
        <v>38</v>
      </c>
      <c r="C71" s="72" t="str">
        <f>IF(C40&lt;&gt;"",AVERAGE(C40:C70),"")</f>
        <v/>
      </c>
      <c r="E71" s="31"/>
      <c r="F71" s="30" t="s">
        <v>38</v>
      </c>
      <c r="G71" s="72" t="str">
        <f>IF(G40&lt;&gt;"",AVERAGE(G40:G70),"")</f>
        <v/>
      </c>
      <c r="I71" s="31"/>
      <c r="J71" s="30" t="s">
        <v>38</v>
      </c>
      <c r="K71" s="72" t="str">
        <f>IF(K40&lt;&gt;"",AVERAGE(K40:K70),"")</f>
        <v/>
      </c>
    </row>
    <row r="72" spans="1:11" x14ac:dyDescent="0.25">
      <c r="A72"/>
      <c r="B72" s="30" t="s">
        <v>24</v>
      </c>
      <c r="C72" s="32">
        <f>SUM(C40:C70)</f>
        <v>0</v>
      </c>
      <c r="F72" s="30" t="s">
        <v>24</v>
      </c>
      <c r="G72" s="32">
        <f>SUM(G40:G70)</f>
        <v>0</v>
      </c>
      <c r="J72" s="30" t="s">
        <v>24</v>
      </c>
      <c r="K72" s="32">
        <f>SUM(K40:K70)</f>
        <v>0</v>
      </c>
    </row>
    <row r="73" spans="1:11" x14ac:dyDescent="0.25">
      <c r="A73" s="65"/>
      <c r="B73" s="63" t="s">
        <v>32</v>
      </c>
      <c r="C73" s="64"/>
      <c r="E73" s="65"/>
      <c r="F73" s="63" t="s">
        <v>33</v>
      </c>
      <c r="G73" s="64"/>
      <c r="I73" s="65"/>
      <c r="J73" s="63" t="s">
        <v>34</v>
      </c>
      <c r="K73" s="64"/>
    </row>
    <row r="74" spans="1:11" x14ac:dyDescent="0.25">
      <c r="A74" s="66" t="s">
        <v>32</v>
      </c>
      <c r="B74" s="67" t="s">
        <v>22</v>
      </c>
      <c r="C74" s="67" t="s">
        <v>23</v>
      </c>
      <c r="E74" s="66" t="s">
        <v>33</v>
      </c>
      <c r="F74" s="67" t="s">
        <v>22</v>
      </c>
      <c r="G74" s="67" t="s">
        <v>23</v>
      </c>
      <c r="I74" s="66" t="s">
        <v>34</v>
      </c>
      <c r="J74" s="67" t="s">
        <v>22</v>
      </c>
      <c r="K74" s="67" t="s">
        <v>23</v>
      </c>
    </row>
    <row r="75" spans="1:11" x14ac:dyDescent="0.25">
      <c r="A75" s="68" t="s">
        <v>12</v>
      </c>
      <c r="B75" s="69">
        <f>MAX(J39:J70)</f>
        <v>1060</v>
      </c>
      <c r="C75" s="70" t="s">
        <v>25</v>
      </c>
      <c r="E75" s="68" t="s">
        <v>12</v>
      </c>
      <c r="F75" s="69">
        <f>MAX(B75:B106)</f>
        <v>1060</v>
      </c>
      <c r="G75" s="70" t="s">
        <v>25</v>
      </c>
      <c r="I75" s="68" t="s">
        <v>12</v>
      </c>
      <c r="J75" s="69">
        <f>MAX(F75:F106)</f>
        <v>1060</v>
      </c>
      <c r="K75" s="70" t="s">
        <v>25</v>
      </c>
    </row>
    <row r="76" spans="1:11" x14ac:dyDescent="0.25">
      <c r="A76" s="23">
        <f>DATE(YEAR($A$1),MONTH($A$1)+6,DAY($A$1))</f>
        <v>41821</v>
      </c>
      <c r="B76" s="24"/>
      <c r="C76" s="27" t="str">
        <f>IF(AND(B75&lt;&gt;"",B76&lt;&gt;""),B76-B75,"")</f>
        <v/>
      </c>
      <c r="E76" s="23">
        <f>DATE(YEAR($A$1),MONTH($A$1)+7,DAY($A$1))</f>
        <v>41852</v>
      </c>
      <c r="F76" s="24"/>
      <c r="G76" s="25" t="str">
        <f>IF(AND(F75&lt;&gt;"",F76&lt;&gt;""),F76-F75,"")</f>
        <v/>
      </c>
      <c r="I76" s="23">
        <f>DATE(YEAR($A$1),MONTH($A$1)+8,DAY($A$1))</f>
        <v>41883</v>
      </c>
      <c r="J76" s="24"/>
      <c r="K76" s="25" t="str">
        <f>IF(AND(J75&lt;&gt;"",J76&lt;&gt;""),J76-J75,"")</f>
        <v/>
      </c>
    </row>
    <row r="77" spans="1:11" x14ac:dyDescent="0.25">
      <c r="A77" s="140">
        <v>41822</v>
      </c>
      <c r="B77" s="22"/>
      <c r="C77" s="27" t="str">
        <f t="shared" ref="C77:C106" si="9">IF(AND(B76&lt;&gt;"",B77&lt;&gt;""),B77-B76,"")</f>
        <v/>
      </c>
      <c r="E77" s="141">
        <v>41853</v>
      </c>
      <c r="F77" s="22"/>
      <c r="G77" s="27" t="str">
        <f t="shared" ref="G77:G106" si="10">IF(AND(F76&lt;&gt;"",F77&lt;&gt;""),F77-F76,"")</f>
        <v/>
      </c>
      <c r="I77" s="140">
        <v>41884</v>
      </c>
      <c r="J77" s="22"/>
      <c r="K77" s="27" t="str">
        <f t="shared" ref="K77:K105" si="11">IF(AND(J76&lt;&gt;"",J77&lt;&gt;""),J77-J76,"")</f>
        <v/>
      </c>
    </row>
    <row r="78" spans="1:11" x14ac:dyDescent="0.25">
      <c r="A78" s="140">
        <v>41823</v>
      </c>
      <c r="B78" s="22"/>
      <c r="C78" s="27" t="str">
        <f t="shared" si="9"/>
        <v/>
      </c>
      <c r="E78" s="141">
        <v>41854</v>
      </c>
      <c r="F78" s="22"/>
      <c r="G78" s="27" t="str">
        <f t="shared" si="10"/>
        <v/>
      </c>
      <c r="I78" s="140">
        <v>41885</v>
      </c>
      <c r="J78" s="22"/>
      <c r="K78" s="27" t="str">
        <f t="shared" si="11"/>
        <v/>
      </c>
    </row>
    <row r="79" spans="1:11" x14ac:dyDescent="0.25">
      <c r="A79" s="140">
        <v>41824</v>
      </c>
      <c r="B79" s="22"/>
      <c r="C79" s="27" t="str">
        <f t="shared" si="9"/>
        <v/>
      </c>
      <c r="E79" s="140">
        <v>41855</v>
      </c>
      <c r="F79" s="22"/>
      <c r="G79" s="27" t="str">
        <f t="shared" si="10"/>
        <v/>
      </c>
      <c r="I79" s="140">
        <v>41886</v>
      </c>
      <c r="J79" s="22"/>
      <c r="K79" s="27" t="str">
        <f t="shared" si="11"/>
        <v/>
      </c>
    </row>
    <row r="80" spans="1:11" x14ac:dyDescent="0.25">
      <c r="A80" s="141">
        <v>41825</v>
      </c>
      <c r="B80" s="22"/>
      <c r="C80" s="27" t="str">
        <f t="shared" si="9"/>
        <v/>
      </c>
      <c r="E80" s="140">
        <v>41856</v>
      </c>
      <c r="F80" s="22"/>
      <c r="G80" s="27" t="str">
        <f t="shared" si="10"/>
        <v/>
      </c>
      <c r="I80" s="140">
        <v>41887</v>
      </c>
      <c r="J80" s="75"/>
      <c r="K80" s="118" t="str">
        <f t="shared" si="11"/>
        <v/>
      </c>
    </row>
    <row r="81" spans="1:11" x14ac:dyDescent="0.25">
      <c r="A81" s="141">
        <v>41826</v>
      </c>
      <c r="B81" s="22"/>
      <c r="C81" s="27" t="str">
        <f t="shared" si="9"/>
        <v/>
      </c>
      <c r="E81" s="140">
        <v>41857</v>
      </c>
      <c r="F81" s="22"/>
      <c r="G81" s="27" t="str">
        <f t="shared" si="10"/>
        <v/>
      </c>
      <c r="I81" s="141">
        <v>41888</v>
      </c>
      <c r="J81" s="22"/>
      <c r="K81" s="118" t="str">
        <f t="shared" si="11"/>
        <v/>
      </c>
    </row>
    <row r="82" spans="1:11" x14ac:dyDescent="0.25">
      <c r="A82" s="140">
        <v>41827</v>
      </c>
      <c r="B82" s="22"/>
      <c r="C82" s="27" t="str">
        <f t="shared" si="9"/>
        <v/>
      </c>
      <c r="E82" s="140">
        <v>41858</v>
      </c>
      <c r="F82" s="22"/>
      <c r="G82" s="27" t="str">
        <f t="shared" si="10"/>
        <v/>
      </c>
      <c r="I82" s="141">
        <v>41889</v>
      </c>
      <c r="J82" s="22"/>
      <c r="K82" s="118" t="str">
        <f t="shared" si="11"/>
        <v/>
      </c>
    </row>
    <row r="83" spans="1:11" x14ac:dyDescent="0.25">
      <c r="A83" s="140">
        <v>41828</v>
      </c>
      <c r="B83" s="22"/>
      <c r="C83" s="27" t="str">
        <f t="shared" si="9"/>
        <v/>
      </c>
      <c r="E83" s="140">
        <v>41859</v>
      </c>
      <c r="F83" s="22"/>
      <c r="G83" s="27" t="str">
        <f t="shared" si="10"/>
        <v/>
      </c>
      <c r="I83" s="140">
        <v>41890</v>
      </c>
      <c r="J83" s="22"/>
      <c r="K83" s="118" t="str">
        <f t="shared" si="11"/>
        <v/>
      </c>
    </row>
    <row r="84" spans="1:11" x14ac:dyDescent="0.25">
      <c r="A84" s="140">
        <v>41829</v>
      </c>
      <c r="B84" s="22"/>
      <c r="C84" s="27" t="str">
        <f t="shared" si="9"/>
        <v/>
      </c>
      <c r="E84" s="141">
        <v>41860</v>
      </c>
      <c r="F84" s="22"/>
      <c r="G84" s="27" t="str">
        <f t="shared" si="10"/>
        <v/>
      </c>
      <c r="I84" s="140">
        <v>41891</v>
      </c>
      <c r="J84" s="22"/>
      <c r="K84" s="118" t="str">
        <f t="shared" si="11"/>
        <v/>
      </c>
    </row>
    <row r="85" spans="1:11" x14ac:dyDescent="0.25">
      <c r="A85" s="140">
        <v>41830</v>
      </c>
      <c r="B85" s="33"/>
      <c r="C85" s="27" t="str">
        <f t="shared" si="9"/>
        <v/>
      </c>
      <c r="E85" s="141">
        <v>41861</v>
      </c>
      <c r="F85" s="33"/>
      <c r="G85" s="27" t="str">
        <f t="shared" si="10"/>
        <v/>
      </c>
      <c r="I85" s="140">
        <v>41892</v>
      </c>
      <c r="J85" s="33"/>
      <c r="K85" s="118" t="str">
        <f t="shared" si="11"/>
        <v/>
      </c>
    </row>
    <row r="86" spans="1:11" x14ac:dyDescent="0.25">
      <c r="A86" s="140">
        <v>41831</v>
      </c>
      <c r="B86" s="22"/>
      <c r="C86" s="27" t="str">
        <f t="shared" si="9"/>
        <v/>
      </c>
      <c r="E86" s="140">
        <v>41862</v>
      </c>
      <c r="F86" s="22"/>
      <c r="G86" s="27" t="str">
        <f t="shared" si="10"/>
        <v/>
      </c>
      <c r="I86" s="140">
        <v>41893</v>
      </c>
      <c r="J86" s="75"/>
      <c r="K86" s="118" t="str">
        <f t="shared" si="11"/>
        <v/>
      </c>
    </row>
    <row r="87" spans="1:11" x14ac:dyDescent="0.25">
      <c r="A87" s="141">
        <v>41832</v>
      </c>
      <c r="B87" s="33"/>
      <c r="C87" s="27" t="str">
        <f t="shared" si="9"/>
        <v/>
      </c>
      <c r="E87" s="140">
        <v>41863</v>
      </c>
      <c r="F87" s="33"/>
      <c r="G87" s="27" t="str">
        <f t="shared" si="10"/>
        <v/>
      </c>
      <c r="I87" s="140">
        <v>41894</v>
      </c>
      <c r="J87" s="33"/>
      <c r="K87" s="27" t="str">
        <f t="shared" si="11"/>
        <v/>
      </c>
    </row>
    <row r="88" spans="1:11" x14ac:dyDescent="0.25">
      <c r="A88" s="141">
        <v>41833</v>
      </c>
      <c r="B88" s="22"/>
      <c r="C88" s="27" t="str">
        <f t="shared" si="9"/>
        <v/>
      </c>
      <c r="E88" s="140">
        <v>41864</v>
      </c>
      <c r="F88" s="22"/>
      <c r="G88" s="27" t="str">
        <f t="shared" si="10"/>
        <v/>
      </c>
      <c r="I88" s="141">
        <v>41895</v>
      </c>
      <c r="J88" s="22"/>
      <c r="K88" s="27" t="str">
        <f t="shared" si="11"/>
        <v/>
      </c>
    </row>
    <row r="89" spans="1:11" x14ac:dyDescent="0.25">
      <c r="A89" s="140">
        <v>41834</v>
      </c>
      <c r="B89" s="22"/>
      <c r="C89" s="27" t="str">
        <f t="shared" si="9"/>
        <v/>
      </c>
      <c r="E89" s="140">
        <v>41865</v>
      </c>
      <c r="F89" s="22"/>
      <c r="G89" s="27" t="str">
        <f t="shared" si="10"/>
        <v/>
      </c>
      <c r="I89" s="141">
        <v>41896</v>
      </c>
      <c r="J89" s="22"/>
      <c r="K89" s="27" t="str">
        <f t="shared" si="11"/>
        <v/>
      </c>
    </row>
    <row r="90" spans="1:11" x14ac:dyDescent="0.25">
      <c r="A90" s="140">
        <v>41835</v>
      </c>
      <c r="B90" s="22"/>
      <c r="C90" s="27" t="str">
        <f t="shared" si="9"/>
        <v/>
      </c>
      <c r="E90" s="140">
        <v>41866</v>
      </c>
      <c r="F90" s="22"/>
      <c r="G90" s="27" t="str">
        <f t="shared" si="10"/>
        <v/>
      </c>
      <c r="I90" s="140">
        <v>41897</v>
      </c>
      <c r="J90" s="22"/>
      <c r="K90" s="27" t="str">
        <f t="shared" si="11"/>
        <v/>
      </c>
    </row>
    <row r="91" spans="1:11" x14ac:dyDescent="0.25">
      <c r="A91" s="140">
        <v>41836</v>
      </c>
      <c r="B91" s="22"/>
      <c r="C91" s="27" t="str">
        <f t="shared" si="9"/>
        <v/>
      </c>
      <c r="E91" s="141">
        <v>41867</v>
      </c>
      <c r="F91" s="22"/>
      <c r="G91" s="27" t="str">
        <f t="shared" si="10"/>
        <v/>
      </c>
      <c r="I91" s="140">
        <v>41898</v>
      </c>
      <c r="J91" s="22"/>
      <c r="K91" s="27" t="str">
        <f t="shared" si="11"/>
        <v/>
      </c>
    </row>
    <row r="92" spans="1:11" x14ac:dyDescent="0.25">
      <c r="A92" s="140">
        <v>41837</v>
      </c>
      <c r="B92" s="22"/>
      <c r="C92" s="27" t="str">
        <f t="shared" si="9"/>
        <v/>
      </c>
      <c r="E92" s="141">
        <v>41868</v>
      </c>
      <c r="F92" s="22"/>
      <c r="G92" s="27" t="str">
        <f t="shared" si="10"/>
        <v/>
      </c>
      <c r="I92" s="140">
        <v>41899</v>
      </c>
      <c r="J92" s="22"/>
      <c r="K92" s="27" t="str">
        <f t="shared" si="11"/>
        <v/>
      </c>
    </row>
    <row r="93" spans="1:11" x14ac:dyDescent="0.25">
      <c r="A93" s="140">
        <v>41838</v>
      </c>
      <c r="B93" s="22"/>
      <c r="C93" s="27" t="str">
        <f t="shared" si="9"/>
        <v/>
      </c>
      <c r="E93" s="140">
        <v>41869</v>
      </c>
      <c r="F93" s="22"/>
      <c r="G93" s="27" t="str">
        <f t="shared" si="10"/>
        <v/>
      </c>
      <c r="I93" s="140">
        <v>41900</v>
      </c>
      <c r="J93" s="22"/>
      <c r="K93" s="27" t="str">
        <f t="shared" si="11"/>
        <v/>
      </c>
    </row>
    <row r="94" spans="1:11" x14ac:dyDescent="0.25">
      <c r="A94" s="141">
        <v>41839</v>
      </c>
      <c r="B94" s="22"/>
      <c r="C94" s="27" t="str">
        <f t="shared" si="9"/>
        <v/>
      </c>
      <c r="E94" s="140">
        <v>41870</v>
      </c>
      <c r="F94" s="22"/>
      <c r="G94" s="27" t="str">
        <f t="shared" si="10"/>
        <v/>
      </c>
      <c r="I94" s="140">
        <v>41901</v>
      </c>
      <c r="J94" s="22"/>
      <c r="K94" s="27" t="str">
        <f t="shared" si="11"/>
        <v/>
      </c>
    </row>
    <row r="95" spans="1:11" x14ac:dyDescent="0.25">
      <c r="A95" s="141">
        <v>41840</v>
      </c>
      <c r="B95" s="22"/>
      <c r="C95" s="27" t="str">
        <f t="shared" si="9"/>
        <v/>
      </c>
      <c r="E95" s="140">
        <v>41871</v>
      </c>
      <c r="F95" s="22"/>
      <c r="G95" s="27" t="str">
        <f t="shared" si="10"/>
        <v/>
      </c>
      <c r="I95" s="141">
        <v>41902</v>
      </c>
      <c r="J95" s="22"/>
      <c r="K95" s="27" t="str">
        <f t="shared" si="11"/>
        <v/>
      </c>
    </row>
    <row r="96" spans="1:11" x14ac:dyDescent="0.25">
      <c r="A96" s="140">
        <v>41841</v>
      </c>
      <c r="B96" s="22"/>
      <c r="C96" s="27" t="str">
        <f t="shared" si="9"/>
        <v/>
      </c>
      <c r="E96" s="140">
        <v>41872</v>
      </c>
      <c r="F96" s="22"/>
      <c r="G96" s="27" t="str">
        <f t="shared" si="10"/>
        <v/>
      </c>
      <c r="I96" s="141">
        <v>41903</v>
      </c>
      <c r="J96" s="22"/>
      <c r="K96" s="27" t="str">
        <f t="shared" si="11"/>
        <v/>
      </c>
    </row>
    <row r="97" spans="1:11" x14ac:dyDescent="0.25">
      <c r="A97" s="140">
        <v>41842</v>
      </c>
      <c r="B97" s="22"/>
      <c r="C97" s="27" t="str">
        <f t="shared" si="9"/>
        <v/>
      </c>
      <c r="E97" s="140">
        <v>41873</v>
      </c>
      <c r="F97" s="22"/>
      <c r="G97" s="27" t="str">
        <f t="shared" si="10"/>
        <v/>
      </c>
      <c r="I97" s="140">
        <v>41904</v>
      </c>
      <c r="J97" s="22"/>
      <c r="K97" s="27" t="str">
        <f t="shared" si="11"/>
        <v/>
      </c>
    </row>
    <row r="98" spans="1:11" x14ac:dyDescent="0.25">
      <c r="A98" s="140">
        <v>41843</v>
      </c>
      <c r="B98" s="22"/>
      <c r="C98" s="27" t="str">
        <f t="shared" si="9"/>
        <v/>
      </c>
      <c r="E98" s="141">
        <v>41874</v>
      </c>
      <c r="F98" s="22"/>
      <c r="G98" s="27" t="str">
        <f t="shared" si="10"/>
        <v/>
      </c>
      <c r="I98" s="140">
        <v>41905</v>
      </c>
      <c r="J98" s="22"/>
      <c r="K98" s="27" t="str">
        <f t="shared" si="11"/>
        <v/>
      </c>
    </row>
    <row r="99" spans="1:11" x14ac:dyDescent="0.25">
      <c r="A99" s="140">
        <v>41844</v>
      </c>
      <c r="B99" s="22"/>
      <c r="C99" s="27" t="str">
        <f t="shared" si="9"/>
        <v/>
      </c>
      <c r="E99" s="141">
        <v>41875</v>
      </c>
      <c r="F99" s="22"/>
      <c r="G99" s="27" t="str">
        <f t="shared" si="10"/>
        <v/>
      </c>
      <c r="I99" s="140">
        <v>41906</v>
      </c>
      <c r="J99" s="22"/>
      <c r="K99" s="27" t="str">
        <f t="shared" si="11"/>
        <v/>
      </c>
    </row>
    <row r="100" spans="1:11" x14ac:dyDescent="0.25">
      <c r="A100" s="140">
        <v>41845</v>
      </c>
      <c r="B100" s="22"/>
      <c r="C100" s="27" t="str">
        <f t="shared" si="9"/>
        <v/>
      </c>
      <c r="E100" s="140">
        <v>41876</v>
      </c>
      <c r="F100" s="22"/>
      <c r="G100" s="27" t="str">
        <f t="shared" si="10"/>
        <v/>
      </c>
      <c r="I100" s="140">
        <v>41907</v>
      </c>
      <c r="J100" s="22"/>
      <c r="K100" s="27" t="str">
        <f t="shared" si="11"/>
        <v/>
      </c>
    </row>
    <row r="101" spans="1:11" x14ac:dyDescent="0.25">
      <c r="A101" s="141">
        <v>41846</v>
      </c>
      <c r="B101" s="22"/>
      <c r="C101" s="27" t="str">
        <f t="shared" si="9"/>
        <v/>
      </c>
      <c r="E101" s="140">
        <v>41877</v>
      </c>
      <c r="F101" s="22"/>
      <c r="G101" s="27" t="str">
        <f t="shared" si="10"/>
        <v/>
      </c>
      <c r="I101" s="140">
        <v>41908</v>
      </c>
      <c r="J101" s="22"/>
      <c r="K101" s="27" t="str">
        <f t="shared" si="11"/>
        <v/>
      </c>
    </row>
    <row r="102" spans="1:11" x14ac:dyDescent="0.25">
      <c r="A102" s="141">
        <v>41847</v>
      </c>
      <c r="B102" s="22"/>
      <c r="C102" s="27" t="str">
        <f t="shared" si="9"/>
        <v/>
      </c>
      <c r="E102" s="140">
        <v>41878</v>
      </c>
      <c r="F102" s="22"/>
      <c r="G102" s="27" t="str">
        <f t="shared" si="10"/>
        <v/>
      </c>
      <c r="I102" s="141">
        <v>41909</v>
      </c>
      <c r="J102" s="22"/>
      <c r="K102" s="27" t="str">
        <f t="shared" si="11"/>
        <v/>
      </c>
    </row>
    <row r="103" spans="1:11" x14ac:dyDescent="0.25">
      <c r="A103" s="140">
        <v>41848</v>
      </c>
      <c r="B103" s="22"/>
      <c r="C103" s="27" t="str">
        <f t="shared" si="9"/>
        <v/>
      </c>
      <c r="E103" s="140">
        <v>41879</v>
      </c>
      <c r="F103" s="22"/>
      <c r="G103" s="27" t="str">
        <f t="shared" si="10"/>
        <v/>
      </c>
      <c r="I103" s="141">
        <v>41910</v>
      </c>
      <c r="J103" s="22"/>
      <c r="K103" s="27" t="str">
        <f t="shared" si="11"/>
        <v/>
      </c>
    </row>
    <row r="104" spans="1:11" x14ac:dyDescent="0.25">
      <c r="A104" s="140">
        <v>41849</v>
      </c>
      <c r="B104" s="22"/>
      <c r="C104" s="27" t="str">
        <f t="shared" si="9"/>
        <v/>
      </c>
      <c r="E104" s="140">
        <v>41880</v>
      </c>
      <c r="F104" s="22"/>
      <c r="G104" s="27" t="str">
        <f t="shared" si="10"/>
        <v/>
      </c>
      <c r="I104" s="140">
        <v>41911</v>
      </c>
      <c r="J104" s="22"/>
      <c r="K104" s="27" t="str">
        <f t="shared" si="11"/>
        <v/>
      </c>
    </row>
    <row r="105" spans="1:11" x14ac:dyDescent="0.25">
      <c r="A105" s="140">
        <v>41850</v>
      </c>
      <c r="B105" s="22"/>
      <c r="C105" s="27" t="str">
        <f t="shared" si="9"/>
        <v/>
      </c>
      <c r="E105" s="141">
        <v>41881</v>
      </c>
      <c r="F105" s="22"/>
      <c r="G105" s="27" t="str">
        <f t="shared" si="10"/>
        <v/>
      </c>
      <c r="I105" s="140">
        <v>41912</v>
      </c>
      <c r="J105" s="22"/>
      <c r="K105" s="27" t="str">
        <f t="shared" si="11"/>
        <v/>
      </c>
    </row>
    <row r="106" spans="1:11" x14ac:dyDescent="0.25">
      <c r="A106" s="142">
        <v>41851</v>
      </c>
      <c r="B106" s="29"/>
      <c r="C106" s="34" t="str">
        <f t="shared" si="9"/>
        <v/>
      </c>
      <c r="E106" s="143">
        <v>41882</v>
      </c>
      <c r="F106" s="29"/>
      <c r="G106" s="34" t="str">
        <f t="shared" si="10"/>
        <v/>
      </c>
      <c r="I106" s="28"/>
      <c r="J106" s="29"/>
      <c r="K106" s="34" t="str">
        <f t="shared" ref="K106" si="12">IF(AND(J105&lt;&gt;"",J106&lt;&gt;""),J106-J105,"")</f>
        <v/>
      </c>
    </row>
    <row r="107" spans="1:11" x14ac:dyDescent="0.25">
      <c r="A107" s="31"/>
      <c r="B107" s="30" t="s">
        <v>38</v>
      </c>
      <c r="C107" s="72" t="str">
        <f>IF(C76&lt;&gt;"",AVERAGE(C76:C106),"")</f>
        <v/>
      </c>
      <c r="E107" s="31"/>
      <c r="F107" s="30" t="s">
        <v>38</v>
      </c>
      <c r="G107" s="72" t="str">
        <f>IF(G76&lt;&gt;"",AVERAGE(G76:G106),"")</f>
        <v/>
      </c>
      <c r="I107" s="31"/>
      <c r="J107" s="30" t="s">
        <v>38</v>
      </c>
      <c r="K107" s="72" t="str">
        <f>IF(K76&lt;&gt;"",AVERAGE(K76:K106),"")</f>
        <v/>
      </c>
    </row>
    <row r="108" spans="1:11" x14ac:dyDescent="0.25">
      <c r="A108"/>
      <c r="B108" s="30" t="s">
        <v>24</v>
      </c>
      <c r="C108" s="32">
        <f>SUM(C76:C106)</f>
        <v>0</v>
      </c>
      <c r="F108" s="30" t="s">
        <v>24</v>
      </c>
      <c r="G108" s="32">
        <f>SUM(G76:G106)</f>
        <v>0</v>
      </c>
      <c r="J108" s="30" t="s">
        <v>24</v>
      </c>
      <c r="K108" s="32">
        <f>SUM(K76:K106)</f>
        <v>0</v>
      </c>
    </row>
    <row r="109" spans="1:11" x14ac:dyDescent="0.25">
      <c r="A109" s="65"/>
      <c r="B109" s="63" t="s">
        <v>35</v>
      </c>
      <c r="C109" s="64"/>
      <c r="E109" s="65"/>
      <c r="F109" s="63" t="s">
        <v>36</v>
      </c>
      <c r="G109" s="64"/>
      <c r="I109" s="65"/>
      <c r="J109" s="63" t="s">
        <v>37</v>
      </c>
      <c r="K109" s="64"/>
    </row>
    <row r="110" spans="1:11" x14ac:dyDescent="0.25">
      <c r="A110" s="66" t="s">
        <v>35</v>
      </c>
      <c r="B110" s="67" t="s">
        <v>22</v>
      </c>
      <c r="C110" s="67" t="s">
        <v>23</v>
      </c>
      <c r="E110" s="66" t="s">
        <v>36</v>
      </c>
      <c r="F110" s="67" t="s">
        <v>22</v>
      </c>
      <c r="G110" s="67" t="s">
        <v>23</v>
      </c>
      <c r="I110" s="66" t="s">
        <v>37</v>
      </c>
      <c r="J110" s="67" t="s">
        <v>22</v>
      </c>
      <c r="K110" s="67" t="s">
        <v>23</v>
      </c>
    </row>
    <row r="111" spans="1:11" x14ac:dyDescent="0.25">
      <c r="A111" s="68" t="s">
        <v>12</v>
      </c>
      <c r="B111" s="69">
        <f>MAX(J75:J106)</f>
        <v>1060</v>
      </c>
      <c r="C111" s="70" t="s">
        <v>25</v>
      </c>
      <c r="E111" s="68" t="s">
        <v>12</v>
      </c>
      <c r="F111" s="69">
        <f>MAX(B111:B142)</f>
        <v>1060</v>
      </c>
      <c r="G111" s="70" t="s">
        <v>25</v>
      </c>
      <c r="I111" s="68" t="s">
        <v>12</v>
      </c>
      <c r="J111" s="69">
        <f>MAX(F111:F142)</f>
        <v>1060</v>
      </c>
      <c r="K111" s="70" t="s">
        <v>25</v>
      </c>
    </row>
    <row r="112" spans="1:11" x14ac:dyDescent="0.25">
      <c r="A112" s="23">
        <f>DATE(YEAR($A$1),MONTH($A$1)+9,DAY($A$1))</f>
        <v>41913</v>
      </c>
      <c r="B112" s="24"/>
      <c r="C112" s="25" t="str">
        <f>IF(AND(B111&lt;&gt;"",B112&lt;&gt;""),B112-B111,"")</f>
        <v/>
      </c>
      <c r="E112" s="23">
        <f>DATE(YEAR($A$1),MONTH($A$1)+10,DAY($A$1))</f>
        <v>41944</v>
      </c>
      <c r="F112" s="24"/>
      <c r="G112" s="25" t="str">
        <f>IF(AND(F111&lt;&gt;"",F112&lt;&gt;""),F112-F111,"")</f>
        <v/>
      </c>
      <c r="I112" s="23">
        <f>DATE(YEAR($A$1),MONTH($A$1)+11,DAY($A$1))</f>
        <v>41974</v>
      </c>
      <c r="J112" s="24"/>
      <c r="K112" s="25" t="str">
        <f>IF(AND(J111&lt;&gt;"",J112&lt;&gt;""),J112-J111,"")</f>
        <v/>
      </c>
    </row>
    <row r="113" spans="1:11" x14ac:dyDescent="0.25">
      <c r="A113" s="140">
        <v>41914</v>
      </c>
      <c r="B113" s="22"/>
      <c r="C113" s="27" t="str">
        <f t="shared" ref="C113:C142" si="13">IF(AND(B112&lt;&gt;"",B113&lt;&gt;""),B113-B112,"")</f>
        <v/>
      </c>
      <c r="E113" s="141">
        <v>41945</v>
      </c>
      <c r="F113" s="22"/>
      <c r="G113" s="27" t="str">
        <f t="shared" ref="G113:G141" si="14">IF(AND(F112&lt;&gt;"",F113&lt;&gt;""),F113-F112,"")</f>
        <v/>
      </c>
      <c r="I113" s="140">
        <v>41975</v>
      </c>
      <c r="J113" s="22"/>
      <c r="K113" s="27" t="str">
        <f t="shared" ref="K113:K142" si="15">IF(AND(J112&lt;&gt;"",J113&lt;&gt;""),J113-J112,"")</f>
        <v/>
      </c>
    </row>
    <row r="114" spans="1:11" x14ac:dyDescent="0.25">
      <c r="A114" s="140">
        <v>41915</v>
      </c>
      <c r="B114" s="22"/>
      <c r="C114" s="27" t="str">
        <f t="shared" si="13"/>
        <v/>
      </c>
      <c r="E114" s="140">
        <v>41946</v>
      </c>
      <c r="F114" s="22"/>
      <c r="G114" s="27" t="str">
        <f t="shared" si="14"/>
        <v/>
      </c>
      <c r="I114" s="140">
        <v>41976</v>
      </c>
      <c r="J114" s="22"/>
      <c r="K114" s="27" t="str">
        <f t="shared" si="15"/>
        <v/>
      </c>
    </row>
    <row r="115" spans="1:11" x14ac:dyDescent="0.25">
      <c r="A115" s="141">
        <v>41916</v>
      </c>
      <c r="B115" s="22"/>
      <c r="C115" s="27" t="str">
        <f t="shared" si="13"/>
        <v/>
      </c>
      <c r="E115" s="140">
        <v>41947</v>
      </c>
      <c r="F115" s="22"/>
      <c r="G115" s="27" t="str">
        <f t="shared" si="14"/>
        <v/>
      </c>
      <c r="I115" s="140">
        <v>41977</v>
      </c>
      <c r="J115" s="22"/>
      <c r="K115" s="27" t="str">
        <f t="shared" si="15"/>
        <v/>
      </c>
    </row>
    <row r="116" spans="1:11" x14ac:dyDescent="0.25">
      <c r="A116" s="141">
        <v>41917</v>
      </c>
      <c r="B116" s="22"/>
      <c r="C116" s="27" t="str">
        <f t="shared" si="13"/>
        <v/>
      </c>
      <c r="E116" s="140">
        <v>41948</v>
      </c>
      <c r="F116" s="22"/>
      <c r="G116" s="27" t="str">
        <f t="shared" si="14"/>
        <v/>
      </c>
      <c r="I116" s="140">
        <v>41978</v>
      </c>
      <c r="J116" s="22"/>
      <c r="K116" s="27" t="str">
        <f t="shared" si="15"/>
        <v/>
      </c>
    </row>
    <row r="117" spans="1:11" x14ac:dyDescent="0.25">
      <c r="A117" s="140">
        <v>41918</v>
      </c>
      <c r="B117" s="22"/>
      <c r="C117" s="27" t="str">
        <f t="shared" si="13"/>
        <v/>
      </c>
      <c r="E117" s="140">
        <v>41949</v>
      </c>
      <c r="F117" s="22"/>
      <c r="G117" s="27" t="str">
        <f t="shared" si="14"/>
        <v/>
      </c>
      <c r="I117" s="141">
        <v>41979</v>
      </c>
      <c r="J117" s="22"/>
      <c r="K117" s="27" t="str">
        <f t="shared" si="15"/>
        <v/>
      </c>
    </row>
    <row r="118" spans="1:11" x14ac:dyDescent="0.25">
      <c r="A118" s="140">
        <v>41919</v>
      </c>
      <c r="B118" s="22"/>
      <c r="C118" s="27" t="str">
        <f t="shared" si="13"/>
        <v/>
      </c>
      <c r="E118" s="140">
        <v>41950</v>
      </c>
      <c r="F118" s="22"/>
      <c r="G118" s="27" t="str">
        <f t="shared" si="14"/>
        <v/>
      </c>
      <c r="I118" s="141">
        <v>41980</v>
      </c>
      <c r="J118" s="22"/>
      <c r="K118" s="27" t="str">
        <f t="shared" si="15"/>
        <v/>
      </c>
    </row>
    <row r="119" spans="1:11" x14ac:dyDescent="0.25">
      <c r="A119" s="140">
        <v>41920</v>
      </c>
      <c r="B119" s="22"/>
      <c r="C119" s="27" t="str">
        <f t="shared" si="13"/>
        <v/>
      </c>
      <c r="E119" s="141">
        <v>41951</v>
      </c>
      <c r="F119" s="22"/>
      <c r="G119" s="27" t="str">
        <f t="shared" si="14"/>
        <v/>
      </c>
      <c r="I119" s="140">
        <v>41981</v>
      </c>
      <c r="J119" s="22"/>
      <c r="K119" s="27" t="str">
        <f t="shared" si="15"/>
        <v/>
      </c>
    </row>
    <row r="120" spans="1:11" x14ac:dyDescent="0.25">
      <c r="A120" s="140">
        <v>41921</v>
      </c>
      <c r="B120" s="22"/>
      <c r="C120" s="27" t="str">
        <f t="shared" si="13"/>
        <v/>
      </c>
      <c r="E120" s="141">
        <v>41952</v>
      </c>
      <c r="F120" s="22"/>
      <c r="G120" s="27" t="str">
        <f t="shared" si="14"/>
        <v/>
      </c>
      <c r="I120" s="140">
        <v>41982</v>
      </c>
      <c r="J120" s="22"/>
      <c r="K120" s="27" t="str">
        <f t="shared" si="15"/>
        <v/>
      </c>
    </row>
    <row r="121" spans="1:11" x14ac:dyDescent="0.25">
      <c r="A121" s="140">
        <v>41922</v>
      </c>
      <c r="B121" s="33"/>
      <c r="C121" s="27" t="str">
        <f t="shared" si="13"/>
        <v/>
      </c>
      <c r="E121" s="140">
        <v>41953</v>
      </c>
      <c r="F121" s="33"/>
      <c r="G121" s="27" t="str">
        <f t="shared" si="14"/>
        <v/>
      </c>
      <c r="I121" s="140">
        <v>41983</v>
      </c>
      <c r="J121" s="33"/>
      <c r="K121" s="27" t="str">
        <f t="shared" si="15"/>
        <v/>
      </c>
    </row>
    <row r="122" spans="1:11" x14ac:dyDescent="0.25">
      <c r="A122" s="141">
        <v>41923</v>
      </c>
      <c r="B122" s="22"/>
      <c r="C122" s="27" t="str">
        <f t="shared" si="13"/>
        <v/>
      </c>
      <c r="E122" s="140">
        <v>41954</v>
      </c>
      <c r="F122" s="22"/>
      <c r="G122" s="27" t="str">
        <f t="shared" si="14"/>
        <v/>
      </c>
      <c r="I122" s="140">
        <v>41984</v>
      </c>
      <c r="J122" s="22"/>
      <c r="K122" s="27" t="str">
        <f t="shared" si="15"/>
        <v/>
      </c>
    </row>
    <row r="123" spans="1:11" x14ac:dyDescent="0.25">
      <c r="A123" s="141">
        <v>41924</v>
      </c>
      <c r="B123" s="33"/>
      <c r="C123" s="27" t="str">
        <f t="shared" si="13"/>
        <v/>
      </c>
      <c r="E123" s="140">
        <v>41955</v>
      </c>
      <c r="F123" s="33"/>
      <c r="G123" s="27" t="str">
        <f t="shared" si="14"/>
        <v/>
      </c>
      <c r="I123" s="140">
        <v>41985</v>
      </c>
      <c r="J123" s="33"/>
      <c r="K123" s="27" t="str">
        <f t="shared" si="15"/>
        <v/>
      </c>
    </row>
    <row r="124" spans="1:11" x14ac:dyDescent="0.25">
      <c r="A124" s="140">
        <v>41925</v>
      </c>
      <c r="B124" s="22"/>
      <c r="C124" s="27" t="str">
        <f t="shared" si="13"/>
        <v/>
      </c>
      <c r="E124" s="140">
        <v>41956</v>
      </c>
      <c r="F124" s="22"/>
      <c r="G124" s="27" t="str">
        <f t="shared" si="14"/>
        <v/>
      </c>
      <c r="I124" s="141">
        <v>41986</v>
      </c>
      <c r="J124" s="22"/>
      <c r="K124" s="27" t="str">
        <f t="shared" si="15"/>
        <v/>
      </c>
    </row>
    <row r="125" spans="1:11" x14ac:dyDescent="0.25">
      <c r="A125" s="140">
        <v>41926</v>
      </c>
      <c r="B125" s="22"/>
      <c r="C125" s="27" t="str">
        <f t="shared" si="13"/>
        <v/>
      </c>
      <c r="E125" s="140">
        <v>41957</v>
      </c>
      <c r="F125" s="22"/>
      <c r="G125" s="27" t="str">
        <f t="shared" si="14"/>
        <v/>
      </c>
      <c r="I125" s="141">
        <v>41987</v>
      </c>
      <c r="J125" s="22"/>
      <c r="K125" s="27" t="str">
        <f t="shared" si="15"/>
        <v/>
      </c>
    </row>
    <row r="126" spans="1:11" x14ac:dyDescent="0.25">
      <c r="A126" s="140">
        <v>41927</v>
      </c>
      <c r="B126" s="22"/>
      <c r="C126" s="27" t="str">
        <f t="shared" si="13"/>
        <v/>
      </c>
      <c r="E126" s="141">
        <v>41958</v>
      </c>
      <c r="F126" s="22"/>
      <c r="G126" s="27" t="str">
        <f t="shared" si="14"/>
        <v/>
      </c>
      <c r="I126" s="140">
        <v>41988</v>
      </c>
      <c r="J126" s="22"/>
      <c r="K126" s="27" t="str">
        <f t="shared" si="15"/>
        <v/>
      </c>
    </row>
    <row r="127" spans="1:11" x14ac:dyDescent="0.25">
      <c r="A127" s="140">
        <v>41928</v>
      </c>
      <c r="B127" s="22"/>
      <c r="C127" s="27" t="str">
        <f t="shared" si="13"/>
        <v/>
      </c>
      <c r="E127" s="141">
        <v>41959</v>
      </c>
      <c r="F127" s="22"/>
      <c r="G127" s="27" t="str">
        <f t="shared" si="14"/>
        <v/>
      </c>
      <c r="I127" s="140">
        <v>41989</v>
      </c>
      <c r="J127" s="22"/>
      <c r="K127" s="27" t="str">
        <f t="shared" si="15"/>
        <v/>
      </c>
    </row>
    <row r="128" spans="1:11" x14ac:dyDescent="0.25">
      <c r="A128" s="140">
        <v>41929</v>
      </c>
      <c r="B128" s="22"/>
      <c r="C128" s="27" t="str">
        <f t="shared" si="13"/>
        <v/>
      </c>
      <c r="E128" s="140">
        <v>41960</v>
      </c>
      <c r="F128" s="22"/>
      <c r="G128" s="27" t="str">
        <f t="shared" si="14"/>
        <v/>
      </c>
      <c r="I128" s="140">
        <v>41990</v>
      </c>
      <c r="J128" s="22"/>
      <c r="K128" s="27" t="str">
        <f t="shared" si="15"/>
        <v/>
      </c>
    </row>
    <row r="129" spans="1:11" x14ac:dyDescent="0.25">
      <c r="A129" s="141">
        <v>41930</v>
      </c>
      <c r="B129" s="22"/>
      <c r="C129" s="27" t="str">
        <f t="shared" si="13"/>
        <v/>
      </c>
      <c r="E129" s="140">
        <v>41961</v>
      </c>
      <c r="F129" s="22"/>
      <c r="G129" s="27" t="str">
        <f t="shared" si="14"/>
        <v/>
      </c>
      <c r="I129" s="140">
        <v>41991</v>
      </c>
      <c r="J129" s="22"/>
      <c r="K129" s="27" t="str">
        <f t="shared" si="15"/>
        <v/>
      </c>
    </row>
    <row r="130" spans="1:11" x14ac:dyDescent="0.25">
      <c r="A130" s="141">
        <v>41931</v>
      </c>
      <c r="B130" s="22"/>
      <c r="C130" s="27" t="str">
        <f t="shared" si="13"/>
        <v/>
      </c>
      <c r="E130" s="140">
        <v>41962</v>
      </c>
      <c r="F130" s="22"/>
      <c r="G130" s="27" t="str">
        <f t="shared" si="14"/>
        <v/>
      </c>
      <c r="I130" s="140">
        <v>41992</v>
      </c>
      <c r="J130" s="22"/>
      <c r="K130" s="27" t="str">
        <f t="shared" si="15"/>
        <v/>
      </c>
    </row>
    <row r="131" spans="1:11" x14ac:dyDescent="0.25">
      <c r="A131" s="140">
        <v>41932</v>
      </c>
      <c r="B131" s="22"/>
      <c r="C131" s="27" t="str">
        <f t="shared" si="13"/>
        <v/>
      </c>
      <c r="E131" s="140">
        <v>41963</v>
      </c>
      <c r="F131" s="22"/>
      <c r="G131" s="27" t="str">
        <f t="shared" si="14"/>
        <v/>
      </c>
      <c r="I131" s="141">
        <v>41993</v>
      </c>
      <c r="J131" s="22"/>
      <c r="K131" s="27" t="str">
        <f t="shared" si="15"/>
        <v/>
      </c>
    </row>
    <row r="132" spans="1:11" x14ac:dyDescent="0.25">
      <c r="A132" s="140">
        <v>41933</v>
      </c>
      <c r="B132" s="22"/>
      <c r="C132" s="27" t="str">
        <f t="shared" si="13"/>
        <v/>
      </c>
      <c r="E132" s="140">
        <v>41964</v>
      </c>
      <c r="F132" s="22"/>
      <c r="G132" s="27" t="str">
        <f t="shared" si="14"/>
        <v/>
      </c>
      <c r="I132" s="141">
        <v>41994</v>
      </c>
      <c r="J132" s="22"/>
      <c r="K132" s="27" t="str">
        <f t="shared" si="15"/>
        <v/>
      </c>
    </row>
    <row r="133" spans="1:11" x14ac:dyDescent="0.25">
      <c r="A133" s="140">
        <v>41934</v>
      </c>
      <c r="B133" s="22"/>
      <c r="C133" s="27" t="str">
        <f t="shared" si="13"/>
        <v/>
      </c>
      <c r="E133" s="141">
        <v>41965</v>
      </c>
      <c r="F133" s="22"/>
      <c r="G133" s="27" t="str">
        <f t="shared" si="14"/>
        <v/>
      </c>
      <c r="I133" s="140">
        <v>41995</v>
      </c>
      <c r="J133" s="22"/>
      <c r="K133" s="27" t="str">
        <f t="shared" si="15"/>
        <v/>
      </c>
    </row>
    <row r="134" spans="1:11" x14ac:dyDescent="0.25">
      <c r="A134" s="140">
        <v>41935</v>
      </c>
      <c r="B134" s="22"/>
      <c r="C134" s="27" t="str">
        <f t="shared" si="13"/>
        <v/>
      </c>
      <c r="E134" s="141">
        <v>41966</v>
      </c>
      <c r="F134" s="22"/>
      <c r="G134" s="27" t="str">
        <f t="shared" si="14"/>
        <v/>
      </c>
      <c r="I134" s="140">
        <v>41996</v>
      </c>
      <c r="J134" s="73"/>
      <c r="K134" s="27" t="str">
        <f t="shared" si="15"/>
        <v/>
      </c>
    </row>
    <row r="135" spans="1:11" x14ac:dyDescent="0.25">
      <c r="A135" s="140">
        <v>41936</v>
      </c>
      <c r="B135" s="22"/>
      <c r="C135" s="27" t="str">
        <f t="shared" si="13"/>
        <v/>
      </c>
      <c r="E135" s="140">
        <v>41967</v>
      </c>
      <c r="F135" s="22"/>
      <c r="G135" s="27" t="str">
        <f t="shared" si="14"/>
        <v/>
      </c>
      <c r="I135" s="140">
        <v>41997</v>
      </c>
      <c r="J135" s="22"/>
      <c r="K135" s="27" t="str">
        <f t="shared" si="15"/>
        <v/>
      </c>
    </row>
    <row r="136" spans="1:11" x14ac:dyDescent="0.25">
      <c r="A136" s="141">
        <v>41937</v>
      </c>
      <c r="B136" s="22"/>
      <c r="C136" s="27" t="str">
        <f t="shared" si="13"/>
        <v/>
      </c>
      <c r="E136" s="140">
        <v>41968</v>
      </c>
      <c r="F136" s="22"/>
      <c r="G136" s="27" t="str">
        <f t="shared" si="14"/>
        <v/>
      </c>
      <c r="I136" s="140">
        <v>41998</v>
      </c>
      <c r="J136" s="22"/>
      <c r="K136" s="27" t="str">
        <f t="shared" si="15"/>
        <v/>
      </c>
    </row>
    <row r="137" spans="1:11" x14ac:dyDescent="0.25">
      <c r="A137" s="141">
        <v>41938</v>
      </c>
      <c r="B137" s="22"/>
      <c r="C137" s="27" t="str">
        <f t="shared" si="13"/>
        <v/>
      </c>
      <c r="E137" s="140">
        <v>41969</v>
      </c>
      <c r="F137" s="22"/>
      <c r="G137" s="27" t="str">
        <f t="shared" si="14"/>
        <v/>
      </c>
      <c r="I137" s="140">
        <v>41999</v>
      </c>
      <c r="J137" s="81"/>
      <c r="K137" s="27" t="str">
        <f t="shared" si="15"/>
        <v/>
      </c>
    </row>
    <row r="138" spans="1:11" x14ac:dyDescent="0.25">
      <c r="A138" s="140">
        <v>41939</v>
      </c>
      <c r="B138" s="22"/>
      <c r="C138" s="27" t="str">
        <f t="shared" si="13"/>
        <v/>
      </c>
      <c r="E138" s="140">
        <v>41970</v>
      </c>
      <c r="F138" s="22"/>
      <c r="G138" s="27" t="str">
        <f t="shared" si="14"/>
        <v/>
      </c>
      <c r="I138" s="141">
        <v>42000</v>
      </c>
      <c r="J138" s="81"/>
      <c r="K138" s="27" t="str">
        <f t="shared" si="15"/>
        <v/>
      </c>
    </row>
    <row r="139" spans="1:11" x14ac:dyDescent="0.25">
      <c r="A139" s="140">
        <v>41940</v>
      </c>
      <c r="B139" s="22"/>
      <c r="C139" s="27" t="str">
        <f t="shared" si="13"/>
        <v/>
      </c>
      <c r="E139" s="140">
        <v>41971</v>
      </c>
      <c r="F139" s="22"/>
      <c r="G139" s="27" t="str">
        <f t="shared" si="14"/>
        <v/>
      </c>
      <c r="I139" s="141">
        <v>42001</v>
      </c>
      <c r="J139" s="81"/>
      <c r="K139" s="27" t="str">
        <f t="shared" si="15"/>
        <v/>
      </c>
    </row>
    <row r="140" spans="1:11" x14ac:dyDescent="0.25">
      <c r="A140" s="140">
        <v>41941</v>
      </c>
      <c r="B140" s="22"/>
      <c r="C140" s="27" t="str">
        <f t="shared" si="13"/>
        <v/>
      </c>
      <c r="E140" s="141">
        <v>41972</v>
      </c>
      <c r="F140" s="22"/>
      <c r="G140" s="27" t="str">
        <f t="shared" si="14"/>
        <v/>
      </c>
      <c r="I140" s="140">
        <v>42002</v>
      </c>
      <c r="J140" s="81"/>
      <c r="K140" s="27" t="str">
        <f t="shared" si="15"/>
        <v/>
      </c>
    </row>
    <row r="141" spans="1:11" x14ac:dyDescent="0.25">
      <c r="A141" s="140">
        <v>41942</v>
      </c>
      <c r="B141" s="22"/>
      <c r="C141" s="27" t="str">
        <f t="shared" si="13"/>
        <v/>
      </c>
      <c r="E141" s="141">
        <v>41973</v>
      </c>
      <c r="F141" s="22"/>
      <c r="G141" s="27" t="str">
        <f t="shared" si="14"/>
        <v/>
      </c>
      <c r="I141" s="140">
        <v>42003</v>
      </c>
      <c r="J141" s="22"/>
      <c r="K141" s="27" t="str">
        <f t="shared" si="15"/>
        <v/>
      </c>
    </row>
    <row r="142" spans="1:11" x14ac:dyDescent="0.25">
      <c r="A142" s="142">
        <v>41943</v>
      </c>
      <c r="B142" s="29"/>
      <c r="C142" s="34" t="str">
        <f t="shared" si="13"/>
        <v/>
      </c>
      <c r="E142" s="28"/>
      <c r="F142" s="29"/>
      <c r="G142" s="34" t="str">
        <f t="shared" ref="G142" si="16">IF(AND(F141&lt;&gt;"",F142&lt;&gt;""),F142-F141,"")</f>
        <v/>
      </c>
      <c r="I142" s="142">
        <v>42004</v>
      </c>
      <c r="J142" s="87"/>
      <c r="K142" s="34" t="str">
        <f t="shared" si="15"/>
        <v/>
      </c>
    </row>
    <row r="143" spans="1:11" x14ac:dyDescent="0.25">
      <c r="A143" s="31"/>
      <c r="B143" s="30" t="s">
        <v>38</v>
      </c>
      <c r="C143" s="72" t="str">
        <f>IF(C112&lt;&gt;"",AVERAGE(C112:C142),"")</f>
        <v/>
      </c>
      <c r="E143" s="31"/>
      <c r="F143" s="30" t="s">
        <v>38</v>
      </c>
      <c r="G143" s="72" t="str">
        <f>IF(G112&lt;&gt;"",AVERAGE(G112:G142),"")</f>
        <v/>
      </c>
      <c r="I143" s="31"/>
      <c r="J143" s="30" t="s">
        <v>38</v>
      </c>
      <c r="K143" s="72" t="str">
        <f>IF(K112&lt;&gt;"",AVERAGE(K112:K142),"")</f>
        <v/>
      </c>
    </row>
    <row r="144" spans="1:11" x14ac:dyDescent="0.25">
      <c r="A144"/>
      <c r="B144" s="30" t="s">
        <v>24</v>
      </c>
      <c r="C144" s="32">
        <f>SUM(C112:C142)</f>
        <v>0</v>
      </c>
      <c r="F144" s="30" t="s">
        <v>24</v>
      </c>
      <c r="G144" s="32">
        <f>SUM(G112:G142)</f>
        <v>0</v>
      </c>
      <c r="I144" s="89">
        <v>3</v>
      </c>
      <c r="J144" s="30" t="s">
        <v>24</v>
      </c>
      <c r="K144" s="32">
        <f>SUM(K112:K142)</f>
        <v>0</v>
      </c>
    </row>
    <row r="145" spans="1:9" x14ac:dyDescent="0.25">
      <c r="A145" s="145">
        <f>SUM(C36,G36,K36,C72,G72,K72,C108,G108,K108,C144,G144,K144)</f>
        <v>0</v>
      </c>
      <c r="I145" s="88"/>
    </row>
    <row r="150" spans="1:9" ht="26.25" customHeight="1" x14ac:dyDescent="0.25"/>
  </sheetData>
  <pageMargins left="1.1100000000000001" right="0.70866141732283472" top="0.59" bottom="0.43307086614173229" header="0.31496062992125984" footer="0.15748031496062992"/>
  <pageSetup paperSize="9" scale="97" orientation="landscape" verticalDpi="0" r:id="rId1"/>
  <headerFooter>
    <oddHeader>&amp;L&amp;8LS&amp;C&amp;8Energieverbrauch 2013&amp;R&amp;8&amp;D</oddHeader>
    <oddFooter>&amp;C&amp;P / &amp;N</oddFooter>
  </headerFooter>
  <rowBreaks count="3" manualBreakCount="3">
    <brk id="36" max="16383" man="1"/>
    <brk id="72" max="16383" man="1"/>
    <brk id="108" max="16383" man="1"/>
  </rowBreaks>
  <drawing r:id="rId2"/>
  <legacyDrawing r:id="rId3"/>
  <controls>
    <mc:AlternateContent xmlns:mc="http://schemas.openxmlformats.org/markup-compatibility/2006">
      <mc:Choice Requires="x14">
        <control shapeId="14341" r:id="rId4" name="BtnJE_ZS">
          <controlPr defaultSize="0" print="0" autoLine="0" r:id="rId5">
            <anchor moveWithCells="1">
              <from>
                <xdr:col>8</xdr:col>
                <xdr:colOff>9525</xdr:colOff>
                <xdr:row>142</xdr:row>
                <xdr:rowOff>28575</xdr:rowOff>
              </from>
              <to>
                <xdr:col>9</xdr:col>
                <xdr:colOff>0</xdr:colOff>
                <xdr:row>144</xdr:row>
                <xdr:rowOff>0</xdr:rowOff>
              </to>
            </anchor>
          </controlPr>
        </control>
      </mc:Choice>
      <mc:Fallback>
        <control shapeId="14341" r:id="rId4" name="BtnJE_ZS"/>
      </mc:Fallback>
    </mc:AlternateContent>
    <mc:AlternateContent xmlns:mc="http://schemas.openxmlformats.org/markup-compatibility/2006">
      <mc:Choice Requires="x14">
        <control shapeId="14337" r:id="rId6" name="CommandButton1">
          <controlPr defaultSize="0" print="0" autoLine="0" r:id="rId7">
            <anchor moveWithCells="1">
              <from>
                <xdr:col>11</xdr:col>
                <xdr:colOff>0</xdr:colOff>
                <xdr:row>0</xdr:row>
                <xdr:rowOff>28575</xdr:rowOff>
              </from>
              <to>
                <xdr:col>11</xdr:col>
                <xdr:colOff>619125</xdr:colOff>
                <xdr:row>1</xdr:row>
                <xdr:rowOff>123825</xdr:rowOff>
              </to>
            </anchor>
          </controlPr>
        </control>
      </mc:Choice>
      <mc:Fallback>
        <control shapeId="14337" r:id="rId6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Übersicht</vt:lpstr>
      <vt:lpstr>Daten</vt:lpstr>
      <vt:lpstr>Gesamt</vt:lpstr>
      <vt:lpstr>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</dc:creator>
  <cp:lastModifiedBy>LS</cp:lastModifiedBy>
  <cp:lastPrinted>2014-10-07T11:25:59Z</cp:lastPrinted>
  <dcterms:created xsi:type="dcterms:W3CDTF">2012-11-23T18:14:14Z</dcterms:created>
  <dcterms:modified xsi:type="dcterms:W3CDTF">2014-10-10T12:04:48Z</dcterms:modified>
</cp:coreProperties>
</file>